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usanbernhardt/Documents/broken promise/"/>
    </mc:Choice>
  </mc:AlternateContent>
  <xr:revisionPtr revIDLastSave="0" documentId="13_ncr:1_{4E8C9468-9505-A540-AC5F-FB99135AE9ED}" xr6:coauthVersionLast="47" xr6:coauthVersionMax="47" xr10:uidLastSave="{00000000-0000-0000-0000-000000000000}"/>
  <bookViews>
    <workbookView xWindow="3180" yWindow="4000" windowWidth="25240" windowHeight="12600" xr2:uid="{41B2B0CA-821C-CF45-92A2-80C38A980DC1}"/>
  </bookViews>
  <sheets>
    <sheet name="WEO global imbalanc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5" i="1" l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T62" i="1" l="1"/>
  <c r="S62" i="1"/>
  <c r="R62" i="1"/>
  <c r="Q62" i="1"/>
  <c r="P62" i="1"/>
  <c r="O62" i="1"/>
  <c r="N62" i="1"/>
  <c r="M62" i="1"/>
  <c r="L62" i="1"/>
  <c r="K62" i="1"/>
  <c r="J62" i="1"/>
  <c r="I62" i="1"/>
  <c r="H62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52" i="1"/>
  <c r="H51" i="1"/>
  <c r="H50" i="1"/>
  <c r="H49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AB54" i="1"/>
  <c r="AA54" i="1"/>
  <c r="Z54" i="1"/>
  <c r="Y54" i="1"/>
  <c r="X54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BB38" i="1" l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</calcChain>
</file>

<file path=xl/sharedStrings.xml><?xml version="1.0" encoding="utf-8"?>
<sst xmlns="http://schemas.openxmlformats.org/spreadsheetml/2006/main" count="243" uniqueCount="75">
  <si>
    <t>DATASET</t>
  </si>
  <si>
    <t>SERIES_CODE</t>
  </si>
  <si>
    <t>OBS_MEASURE</t>
  </si>
  <si>
    <t>COUNTRY</t>
  </si>
  <si>
    <t>INDICATOR</t>
  </si>
  <si>
    <t>FREQUENCY</t>
  </si>
  <si>
    <t>SCALE</t>
  </si>
  <si>
    <t>IMF.RES:WEO(9.0.0)</t>
  </si>
  <si>
    <t>USA.NGSD_NGDP.A</t>
  </si>
  <si>
    <t>OBS_VALUE</t>
  </si>
  <si>
    <t>United States</t>
  </si>
  <si>
    <t>Gross national savings, Percent of GDP</t>
  </si>
  <si>
    <t>Annual</t>
  </si>
  <si>
    <t>Units</t>
  </si>
  <si>
    <t>USA.GGXCNL_NGDP.A</t>
  </si>
  <si>
    <t>Net lending (+) / net borrowing (-), General government, Percent of GDP</t>
  </si>
  <si>
    <t>USA.NID_NGDP.A</t>
  </si>
  <si>
    <t>Gross capital formation, Percent of GDP</t>
  </si>
  <si>
    <t>USA.NGDPD.A</t>
  </si>
  <si>
    <t>Gross domestic product (GDP), Current prices, US dollar</t>
  </si>
  <si>
    <t>Billions</t>
  </si>
  <si>
    <t>USA.BCA.A</t>
  </si>
  <si>
    <t>Current account balance (credit less debit), US dollar</t>
  </si>
  <si>
    <t>JPN.NID_NGDP.A</t>
  </si>
  <si>
    <t>Japan</t>
  </si>
  <si>
    <t>JPN.GGXCNL_NGDP.A</t>
  </si>
  <si>
    <t>JPN.BCA.A</t>
  </si>
  <si>
    <t>JPN.NGDPD.A</t>
  </si>
  <si>
    <t>JPN.NGSD_NGDP.A</t>
  </si>
  <si>
    <t>KOR.NGSD_NGDP.A</t>
  </si>
  <si>
    <t>Korea, Republic of</t>
  </si>
  <si>
    <t>KOR.NGDPD.A</t>
  </si>
  <si>
    <t>KOR.GGXCNL_NGDP.A</t>
  </si>
  <si>
    <t>KOR.BCA.A</t>
  </si>
  <si>
    <t>KOR.NID_NGDP.A</t>
  </si>
  <si>
    <t>CHN.NID_NGDP.A</t>
  </si>
  <si>
    <t>China, People's Republic of</t>
  </si>
  <si>
    <t>CHN.NGDPD.A</t>
  </si>
  <si>
    <t>CHN.NGSD_NGDP.A</t>
  </si>
  <si>
    <t>CHN.GGXCNL_NGDP.A</t>
  </si>
  <si>
    <t>CHN.BCA.A</t>
  </si>
  <si>
    <t>G163.NID_NGDP.A</t>
  </si>
  <si>
    <t>Euro Area (EA)</t>
  </si>
  <si>
    <t>G163.BCA.A</t>
  </si>
  <si>
    <t>G163.BX.A</t>
  </si>
  <si>
    <t>Exports of goods and services, US dollar</t>
  </si>
  <si>
    <t>G163.NGSD_NGDP.A</t>
  </si>
  <si>
    <t>G163.BM.A</t>
  </si>
  <si>
    <t>Imports of goods and services, US dollar</t>
  </si>
  <si>
    <t>G163.BF.A</t>
  </si>
  <si>
    <t>Financial account balance (assets less liabilities), US dollar</t>
  </si>
  <si>
    <t>G163.NGDPD.A</t>
  </si>
  <si>
    <t>G001.BCA.A</t>
  </si>
  <si>
    <t>World</t>
  </si>
  <si>
    <t>G001.NGDPD.A</t>
  </si>
  <si>
    <t>Current Account</t>
  </si>
  <si>
    <t>China</t>
  </si>
  <si>
    <t>US</t>
  </si>
  <si>
    <t>EA</t>
  </si>
  <si>
    <t>Japan+Korea</t>
  </si>
  <si>
    <t>Other</t>
  </si>
  <si>
    <t>GDP</t>
  </si>
  <si>
    <t>CA/World Y</t>
  </si>
  <si>
    <t>Discrepancy</t>
  </si>
  <si>
    <t>US+China</t>
  </si>
  <si>
    <t>EA+Japan/Kor</t>
  </si>
  <si>
    <t>Corr US CA with</t>
  </si>
  <si>
    <t>Jap/Kor</t>
  </si>
  <si>
    <t>Advanced Ec exports $</t>
  </si>
  <si>
    <t>Advanced Ec imports $</t>
  </si>
  <si>
    <t>EMDC exports $</t>
  </si>
  <si>
    <t>World Discremancy % of world GDP</t>
  </si>
  <si>
    <t>World Discrepancy $</t>
  </si>
  <si>
    <t>RoW</t>
  </si>
  <si>
    <t>Advanced Asia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</si>
</sst>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2" fontId="0" fillId="0" borderId="0" xfId="0" applyNumberFormat="1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A7F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1. Global</a:t>
            </a:r>
            <a:r>
              <a:rPr lang="en-US" baseline="0"/>
              <a:t> Imbalances </a:t>
            </a:r>
          </a:p>
          <a:p>
            <a:pPr>
              <a:defRPr/>
            </a:pPr>
            <a:r>
              <a:rPr lang="en-US" baseline="0"/>
              <a:t>(Percent to World GDP)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'WEO global imbalances'!$G$57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Pt>
            <c:idx val="10"/>
            <c:invertIfNegative val="0"/>
            <c:bubble3D val="0"/>
            <c:spPr>
              <a:solidFill>
                <a:srgbClr val="FA7F7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2992-C14C-9757-AFA73D2AD1C9}"/>
              </c:ext>
            </c:extLst>
          </c:dPt>
          <c:dPt>
            <c:idx val="11"/>
            <c:invertIfNegative val="0"/>
            <c:bubble3D val="0"/>
            <c:spPr>
              <a:solidFill>
                <a:srgbClr val="FA7F7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2039-7B43-8A6D-03DFC9EF97FF}"/>
              </c:ext>
            </c:extLst>
          </c:dPt>
          <c:dPt>
            <c:idx val="12"/>
            <c:invertIfNegative val="0"/>
            <c:bubble3D val="0"/>
            <c:spPr>
              <a:solidFill>
                <a:srgbClr val="FA7F7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039-7B43-8A6D-03DFC9EF97FF}"/>
              </c:ext>
            </c:extLst>
          </c:dPt>
          <c:cat>
            <c:numRef>
              <c:f>'WEO global imbalances'!$H$56:$T$56</c:f>
              <c:numCache>
                <c:formatCode>General</c:formatCode>
                <c:ptCount val="1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</c:numCache>
            </c:numRef>
          </c:cat>
          <c:val>
            <c:numRef>
              <c:f>'WEO global imbalances'!$H$57:$T$57</c:f>
              <c:numCache>
                <c:formatCode>0.0</c:formatCode>
                <c:ptCount val="13"/>
                <c:pt idx="0">
                  <c:v>0.38641469010391638</c:v>
                </c:pt>
                <c:pt idx="1">
                  <c:v>0.24832353999101509</c:v>
                </c:pt>
                <c:pt idx="2">
                  <c:v>0.23022809354540977</c:v>
                </c:pt>
                <c:pt idx="3">
                  <c:v>2.7724394540917244E-2</c:v>
                </c:pt>
                <c:pt idx="4">
                  <c:v>0.11651509872528905</c:v>
                </c:pt>
                <c:pt idx="5">
                  <c:v>0.28917164808397522</c:v>
                </c:pt>
                <c:pt idx="6">
                  <c:v>0.35925991760618542</c:v>
                </c:pt>
                <c:pt idx="7">
                  <c:v>0.43297500971492159</c:v>
                </c:pt>
                <c:pt idx="8">
                  <c:v>0.24628999868870136</c:v>
                </c:pt>
                <c:pt idx="9">
                  <c:v>0.38152109485796692</c:v>
                </c:pt>
                <c:pt idx="10">
                  <c:v>0.54694818847278392</c:v>
                </c:pt>
                <c:pt idx="11">
                  <c:v>0.46375397224185749</c:v>
                </c:pt>
                <c:pt idx="12">
                  <c:v>0.43261293520183614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03-D04C-9BB6-4C9DB789B182}"/>
            </c:ext>
          </c:extLst>
        </c:ser>
        <c:ser>
          <c:idx val="1"/>
          <c:order val="1"/>
          <c:tx>
            <c:strRef>
              <c:f>'WEO global imbalances'!$G$58</c:f>
              <c:strCache>
                <c:ptCount val="1"/>
                <c:pt idx="0">
                  <c:v>US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2992-C14C-9757-AFA73D2AD1C9}"/>
              </c:ext>
            </c:extLst>
          </c:dPt>
          <c:dPt>
            <c:idx val="1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2039-7B43-8A6D-03DFC9EF97FF}"/>
              </c:ext>
            </c:extLst>
          </c:dPt>
          <c:dPt>
            <c:idx val="12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039-7B43-8A6D-03DFC9EF97FF}"/>
              </c:ext>
            </c:extLst>
          </c:dPt>
          <c:cat>
            <c:numRef>
              <c:f>'WEO global imbalances'!$H$56:$T$56</c:f>
              <c:numCache>
                <c:formatCode>General</c:formatCode>
                <c:ptCount val="1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</c:numCache>
            </c:numRef>
          </c:cat>
          <c:val>
            <c:numRef>
              <c:f>'WEO global imbalances'!$H$58:$T$58</c:f>
              <c:numCache>
                <c:formatCode>0.0</c:formatCode>
                <c:ptCount val="13"/>
                <c:pt idx="0">
                  <c:v>-0.53863746009413993</c:v>
                </c:pt>
                <c:pt idx="1">
                  <c:v>-0.51422233922910909</c:v>
                </c:pt>
                <c:pt idx="2">
                  <c:v>-0.4485748087127977</c:v>
                </c:pt>
                <c:pt idx="3">
                  <c:v>-0.50436545758963258</c:v>
                </c:pt>
                <c:pt idx="4">
                  <c:v>-0.50039221239845422</c:v>
                </c:pt>
                <c:pt idx="5">
                  <c:v>-0.689702433709524</c:v>
                </c:pt>
                <c:pt idx="6">
                  <c:v>-0.87414184987206001</c:v>
                </c:pt>
                <c:pt idx="7">
                  <c:v>-0.96984081903363517</c:v>
                </c:pt>
                <c:pt idx="8">
                  <c:v>-0.86778085690408202</c:v>
                </c:pt>
                <c:pt idx="9">
                  <c:v>-1.0667532093044856</c:v>
                </c:pt>
                <c:pt idx="10">
                  <c:v>-1.0419808770497541</c:v>
                </c:pt>
                <c:pt idx="11">
                  <c:v>-0.93310168830727269</c:v>
                </c:pt>
                <c:pt idx="12">
                  <c:v>-0.91283626286365394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03-D04C-9BB6-4C9DB789B182}"/>
            </c:ext>
          </c:extLst>
        </c:ser>
        <c:ser>
          <c:idx val="2"/>
          <c:order val="2"/>
          <c:tx>
            <c:strRef>
              <c:f>'WEO global imbalances'!$G$59</c:f>
              <c:strCache>
                <c:ptCount val="1"/>
                <c:pt idx="0">
                  <c:v>EA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1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2992-C14C-9757-AFA73D2AD1C9}"/>
              </c:ext>
            </c:extLst>
          </c:dPt>
          <c:dPt>
            <c:idx val="1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2039-7B43-8A6D-03DFC9EF97FF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039-7B43-8A6D-03DFC9EF97FF}"/>
              </c:ext>
            </c:extLst>
          </c:dPt>
          <c:cat>
            <c:numRef>
              <c:f>'WEO global imbalances'!$H$56:$T$56</c:f>
              <c:numCache>
                <c:formatCode>General</c:formatCode>
                <c:ptCount val="1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</c:numCache>
            </c:numRef>
          </c:cat>
          <c:val>
            <c:numRef>
              <c:f>'WEO global imbalances'!$H$59:$T$59</c:f>
              <c:numCache>
                <c:formatCode>0.0</c:formatCode>
                <c:ptCount val="13"/>
                <c:pt idx="0">
                  <c:v>0.45022371335151623</c:v>
                </c:pt>
                <c:pt idx="1">
                  <c:v>0.52390417603188622</c:v>
                </c:pt>
                <c:pt idx="2">
                  <c:v>0.52521012633149811</c:v>
                </c:pt>
                <c:pt idx="3">
                  <c:v>0.47339998240556225</c:v>
                </c:pt>
                <c:pt idx="4">
                  <c:v>0.36760734427580433</c:v>
                </c:pt>
                <c:pt idx="5">
                  <c:v>0.2814192968792934</c:v>
                </c:pt>
                <c:pt idx="6">
                  <c:v>0.41822404740423647</c:v>
                </c:pt>
                <c:pt idx="7">
                  <c:v>-1.9854152301474762E-2</c:v>
                </c:pt>
                <c:pt idx="8">
                  <c:v>0.24732516065325622</c:v>
                </c:pt>
                <c:pt idx="9">
                  <c:v>0.38757349959311638</c:v>
                </c:pt>
                <c:pt idx="10">
                  <c:v>0.34929853092970437</c:v>
                </c:pt>
                <c:pt idx="11">
                  <c:v>0.339344351727491</c:v>
                </c:pt>
                <c:pt idx="12">
                  <c:v>0.32793889568070439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03-D04C-9BB6-4C9DB789B182}"/>
            </c:ext>
          </c:extLst>
        </c:ser>
        <c:ser>
          <c:idx val="3"/>
          <c:order val="3"/>
          <c:tx>
            <c:strRef>
              <c:f>'WEO global imbalances'!$G$60</c:f>
              <c:strCache>
                <c:ptCount val="1"/>
                <c:pt idx="0">
                  <c:v>Advanced Asia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Pt>
            <c:idx val="10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2992-C14C-9757-AFA73D2AD1C9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2039-7B43-8A6D-03DFC9EF97FF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039-7B43-8A6D-03DFC9EF97FF}"/>
              </c:ext>
            </c:extLst>
          </c:dPt>
          <c:cat>
            <c:numRef>
              <c:f>'WEO global imbalances'!$H$56:$T$56</c:f>
              <c:numCache>
                <c:formatCode>General</c:formatCode>
                <c:ptCount val="1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</c:numCache>
            </c:numRef>
          </c:cat>
          <c:val>
            <c:numRef>
              <c:f>'WEO global imbalances'!$H$60:$T$60</c:f>
              <c:numCache>
                <c:formatCode>0.0</c:formatCode>
                <c:ptCount val="13"/>
                <c:pt idx="0">
                  <c:v>0.31855982637594715</c:v>
                </c:pt>
                <c:pt idx="1">
                  <c:v>0.38377321556187843</c:v>
                </c:pt>
                <c:pt idx="2">
                  <c:v>0.34015860377196738</c:v>
                </c:pt>
                <c:pt idx="3">
                  <c:v>0.29330343680583815</c:v>
                </c:pt>
                <c:pt idx="4">
                  <c:v>0.26721935726213725</c:v>
                </c:pt>
                <c:pt idx="5">
                  <c:v>0.26244573397735371</c:v>
                </c:pt>
                <c:pt idx="6">
                  <c:v>0.28651733322256817</c:v>
                </c:pt>
                <c:pt idx="7">
                  <c:v>0.11302345576056692</c:v>
                </c:pt>
                <c:pt idx="8">
                  <c:v>0.17645443786043824</c:v>
                </c:pt>
                <c:pt idx="9">
                  <c:v>0.26343305356373692</c:v>
                </c:pt>
                <c:pt idx="10">
                  <c:v>0.21865586010831836</c:v>
                </c:pt>
                <c:pt idx="11">
                  <c:v>0.19251687027985886</c:v>
                </c:pt>
                <c:pt idx="12">
                  <c:v>0.1932909715083983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903-D04C-9BB6-4C9DB789B182}"/>
            </c:ext>
          </c:extLst>
        </c:ser>
        <c:ser>
          <c:idx val="4"/>
          <c:order val="4"/>
          <c:tx>
            <c:strRef>
              <c:f>'WEO global imbalances'!$G$61</c:f>
              <c:strCache>
                <c:ptCount val="1"/>
                <c:pt idx="0">
                  <c:v>RoW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0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2992-C14C-9757-AFA73D2AD1C9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039-7B43-8A6D-03DFC9EF97FF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039-7B43-8A6D-03DFC9EF97FF}"/>
              </c:ext>
            </c:extLst>
          </c:dPt>
          <c:cat>
            <c:numRef>
              <c:f>'WEO global imbalances'!$H$56:$T$56</c:f>
              <c:numCache>
                <c:formatCode>General</c:formatCode>
                <c:ptCount val="1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</c:numCache>
            </c:numRef>
          </c:cat>
          <c:val>
            <c:numRef>
              <c:f>'WEO global imbalances'!$H$61:$T$61</c:f>
              <c:numCache>
                <c:formatCode>0.0</c:formatCode>
                <c:ptCount val="13"/>
                <c:pt idx="0">
                  <c:v>-0.37385385875596366</c:v>
                </c:pt>
                <c:pt idx="1">
                  <c:v>-0.27258004533202107</c:v>
                </c:pt>
                <c:pt idx="2">
                  <c:v>-6.9324920385186062E-2</c:v>
                </c:pt>
                <c:pt idx="3">
                  <c:v>0.14245704083179117</c:v>
                </c:pt>
                <c:pt idx="4">
                  <c:v>0.19834739675820828</c:v>
                </c:pt>
                <c:pt idx="5">
                  <c:v>0.19909399871678896</c:v>
                </c:pt>
                <c:pt idx="6">
                  <c:v>0.655839778176451</c:v>
                </c:pt>
                <c:pt idx="7">
                  <c:v>0.86523518791714449</c:v>
                </c:pt>
                <c:pt idx="8">
                  <c:v>0.46634934853573268</c:v>
                </c:pt>
                <c:pt idx="9">
                  <c:v>0.4796501503066341</c:v>
                </c:pt>
                <c:pt idx="10">
                  <c:v>0.28942419636296352</c:v>
                </c:pt>
                <c:pt idx="11">
                  <c:v>0.23864320713244172</c:v>
                </c:pt>
                <c:pt idx="12">
                  <c:v>0.23950791164959864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903-D04C-9BB6-4C9DB789B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9274368"/>
        <c:axId val="359733200"/>
      </c:barChart>
      <c:lineChart>
        <c:grouping val="standard"/>
        <c:varyColors val="0"/>
        <c:ser>
          <c:idx val="5"/>
          <c:order val="5"/>
          <c:tx>
            <c:strRef>
              <c:f>'WEO global imbalances'!$G$62</c:f>
              <c:strCache>
                <c:ptCount val="1"/>
                <c:pt idx="0">
                  <c:v>Discrepancy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'WEO global imbalances'!$H$56:$T$56</c:f>
              <c:numCache>
                <c:formatCode>General</c:formatCode>
                <c:ptCount val="1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</c:numCache>
            </c:numRef>
          </c:cat>
          <c:val>
            <c:numRef>
              <c:f>'WEO global imbalances'!$H$62:$T$62</c:f>
              <c:numCache>
                <c:formatCode>0.0</c:formatCode>
                <c:ptCount val="13"/>
                <c:pt idx="0">
                  <c:v>0.24270691098127617</c:v>
                </c:pt>
                <c:pt idx="1">
                  <c:v>0.36919854702364963</c:v>
                </c:pt>
                <c:pt idx="2">
                  <c:v>0.57769709455089147</c:v>
                </c:pt>
                <c:pt idx="3">
                  <c:v>0.43251939699447617</c:v>
                </c:pt>
                <c:pt idx="4">
                  <c:v>0.44929698462298467</c:v>
                </c:pt>
                <c:pt idx="5">
                  <c:v>0.34242824394788723</c:v>
                </c:pt>
                <c:pt idx="6">
                  <c:v>0.84569922653738094</c:v>
                </c:pt>
                <c:pt idx="7">
                  <c:v>0.42153868205752298</c:v>
                </c:pt>
                <c:pt idx="8">
                  <c:v>0.26863808883404638</c:v>
                </c:pt>
                <c:pt idx="9">
                  <c:v>0.44542458901696885</c:v>
                </c:pt>
                <c:pt idx="10">
                  <c:v>0.36234589882401624</c:v>
                </c:pt>
                <c:pt idx="11">
                  <c:v>0.30115671307437647</c:v>
                </c:pt>
                <c:pt idx="12">
                  <c:v>0.28051445117688351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903-D04C-9BB6-4C9DB789B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274368"/>
        <c:axId val="359733200"/>
      </c:lineChart>
      <c:catAx>
        <c:axId val="58927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733200"/>
        <c:crosses val="autoZero"/>
        <c:auto val="1"/>
        <c:lblAlgn val="ctr"/>
        <c:lblOffset val="100"/>
        <c:noMultiLvlLbl val="0"/>
      </c:catAx>
      <c:valAx>
        <c:axId val="35973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</a:t>
                </a:r>
                <a:r>
                  <a:rPr lang="en-US" baseline="0"/>
                  <a:t> of World GDP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274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304800</xdr:colOff>
      <xdr:row>65</xdr:row>
      <xdr:rowOff>165100</xdr:rowOff>
    </xdr:from>
    <xdr:to>
      <xdr:col>17</xdr:col>
      <xdr:colOff>749300</xdr:colOff>
      <xdr:row>79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872088B-8AFE-152B-A571-A7E153C57A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FCFB-E686-2540-8017-D1DCCFDAE0BF}">
  <dimension ref="A1:BF70"/>
  <sheetViews>
    <sheetView tabSelected="1" workbookViewId="0">
      <selection activeCell="V55" sqref="V55"/>
    </sheetView>
  </sheetViews>
  <sheetFormatPr baseColWidth="10" defaultRowHeight="16" x14ac:dyDescent="0.2"/>
  <sheetData>
    <row r="1" spans="1:5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>
        <v>1980</v>
      </c>
      <c r="I1">
        <v>1981</v>
      </c>
      <c r="J1">
        <v>1982</v>
      </c>
      <c r="K1">
        <v>1983</v>
      </c>
      <c r="L1">
        <v>1984</v>
      </c>
      <c r="M1">
        <v>1985</v>
      </c>
      <c r="N1">
        <v>1986</v>
      </c>
      <c r="O1">
        <v>1987</v>
      </c>
      <c r="P1">
        <v>1988</v>
      </c>
      <c r="Q1">
        <v>1989</v>
      </c>
      <c r="R1">
        <v>1990</v>
      </c>
      <c r="S1">
        <v>1991</v>
      </c>
      <c r="T1">
        <v>1992</v>
      </c>
      <c r="U1">
        <v>1993</v>
      </c>
      <c r="V1">
        <v>1994</v>
      </c>
      <c r="W1">
        <v>1995</v>
      </c>
      <c r="X1">
        <v>1996</v>
      </c>
      <c r="Y1">
        <v>1997</v>
      </c>
      <c r="Z1">
        <v>1998</v>
      </c>
      <c r="AA1">
        <v>1999</v>
      </c>
      <c r="AB1">
        <v>2000</v>
      </c>
      <c r="AC1">
        <v>2001</v>
      </c>
      <c r="AD1">
        <v>2002</v>
      </c>
      <c r="AE1">
        <v>2003</v>
      </c>
      <c r="AF1">
        <v>2004</v>
      </c>
      <c r="AG1">
        <v>2005</v>
      </c>
      <c r="AH1">
        <v>2006</v>
      </c>
      <c r="AI1">
        <v>2007</v>
      </c>
      <c r="AJ1">
        <v>2008</v>
      </c>
      <c r="AK1">
        <v>2009</v>
      </c>
      <c r="AL1">
        <v>2010</v>
      </c>
      <c r="AM1">
        <v>2011</v>
      </c>
      <c r="AN1">
        <v>2012</v>
      </c>
      <c r="AO1">
        <v>2013</v>
      </c>
      <c r="AP1">
        <v>2014</v>
      </c>
      <c r="AQ1">
        <v>2015</v>
      </c>
      <c r="AR1">
        <v>2016</v>
      </c>
      <c r="AS1">
        <v>2017</v>
      </c>
      <c r="AT1">
        <v>2018</v>
      </c>
      <c r="AU1">
        <v>2019</v>
      </c>
      <c r="AV1">
        <v>2020</v>
      </c>
      <c r="AW1">
        <v>2021</v>
      </c>
      <c r="AX1">
        <v>2022</v>
      </c>
      <c r="AY1">
        <v>2023</v>
      </c>
      <c r="AZ1">
        <v>2024</v>
      </c>
      <c r="BA1">
        <v>2025</v>
      </c>
      <c r="BB1">
        <v>2026</v>
      </c>
      <c r="BC1">
        <v>2027</v>
      </c>
      <c r="BD1">
        <v>2028</v>
      </c>
      <c r="BE1">
        <v>2029</v>
      </c>
      <c r="BF1">
        <v>2030</v>
      </c>
    </row>
    <row r="2" spans="1:58" x14ac:dyDescent="0.2">
      <c r="A2" t="s">
        <v>7</v>
      </c>
      <c r="B2" t="s">
        <v>8</v>
      </c>
      <c r="C2" t="s">
        <v>9</v>
      </c>
      <c r="D2" t="s">
        <v>10</v>
      </c>
      <c r="E2" t="s">
        <v>11</v>
      </c>
      <c r="F2" t="s">
        <v>12</v>
      </c>
      <c r="G2" t="s">
        <v>13</v>
      </c>
      <c r="H2">
        <v>22.059000000000001</v>
      </c>
      <c r="I2">
        <v>23.206</v>
      </c>
      <c r="J2">
        <v>21.713000000000001</v>
      </c>
      <c r="K2">
        <v>19.725000000000001</v>
      </c>
      <c r="L2">
        <v>21.838999999999999</v>
      </c>
      <c r="M2">
        <v>20.308</v>
      </c>
      <c r="N2">
        <v>18.882000000000001</v>
      </c>
      <c r="O2">
        <v>19.547999999999998</v>
      </c>
      <c r="P2">
        <v>20.564</v>
      </c>
      <c r="Q2">
        <v>19.673999999999999</v>
      </c>
      <c r="R2">
        <v>18.673999999999999</v>
      </c>
      <c r="S2">
        <v>18.733000000000001</v>
      </c>
      <c r="T2">
        <v>17.606999999999999</v>
      </c>
      <c r="U2">
        <v>16.97</v>
      </c>
      <c r="V2">
        <v>17.782</v>
      </c>
      <c r="W2">
        <v>18.681000000000001</v>
      </c>
      <c r="X2">
        <v>19.57</v>
      </c>
      <c r="Y2">
        <v>20.773</v>
      </c>
      <c r="Z2">
        <v>21.315000000000001</v>
      </c>
      <c r="AA2">
        <v>20.850999999999999</v>
      </c>
      <c r="AB2">
        <v>20.741</v>
      </c>
      <c r="AC2">
        <v>19.581</v>
      </c>
      <c r="AD2">
        <v>18.303000000000001</v>
      </c>
      <c r="AE2">
        <v>17.350999999999999</v>
      </c>
      <c r="AF2">
        <v>17.661999999999999</v>
      </c>
      <c r="AG2">
        <v>18.052</v>
      </c>
      <c r="AH2">
        <v>19.126000000000001</v>
      </c>
      <c r="AI2">
        <v>17.353999999999999</v>
      </c>
      <c r="AJ2">
        <v>14.975</v>
      </c>
      <c r="AK2">
        <v>13.798</v>
      </c>
      <c r="AL2">
        <v>15.288</v>
      </c>
      <c r="AM2">
        <v>16.238</v>
      </c>
      <c r="AN2">
        <v>18.288</v>
      </c>
      <c r="AO2">
        <v>18.475000000000001</v>
      </c>
      <c r="AP2">
        <v>19.571000000000002</v>
      </c>
      <c r="AQ2">
        <v>19.611000000000001</v>
      </c>
      <c r="AR2">
        <v>18.472000000000001</v>
      </c>
      <c r="AS2">
        <v>18.882000000000001</v>
      </c>
      <c r="AT2">
        <v>19.126000000000001</v>
      </c>
      <c r="AU2">
        <v>19.329000000000001</v>
      </c>
      <c r="AV2">
        <v>18.231999999999999</v>
      </c>
      <c r="AW2">
        <v>17.582999999999998</v>
      </c>
      <c r="AX2">
        <v>18.186</v>
      </c>
      <c r="AY2">
        <v>17.026</v>
      </c>
      <c r="AZ2">
        <v>16.494</v>
      </c>
      <c r="BA2">
        <v>17.274999999999999</v>
      </c>
      <c r="BB2">
        <v>17.577999999999999</v>
      </c>
      <c r="BC2">
        <v>17.724</v>
      </c>
      <c r="BD2">
        <v>17.812999999999999</v>
      </c>
      <c r="BE2">
        <v>17.724</v>
      </c>
      <c r="BF2">
        <v>17.712</v>
      </c>
    </row>
    <row r="3" spans="1:58" x14ac:dyDescent="0.2">
      <c r="A3" t="s">
        <v>7</v>
      </c>
      <c r="B3" t="s">
        <v>14</v>
      </c>
      <c r="C3" t="s">
        <v>9</v>
      </c>
      <c r="D3" t="s">
        <v>10</v>
      </c>
      <c r="E3" t="s">
        <v>15</v>
      </c>
      <c r="F3" t="s">
        <v>12</v>
      </c>
      <c r="G3" t="s">
        <v>13</v>
      </c>
      <c r="AC3">
        <v>-0.54400000000000004</v>
      </c>
      <c r="AD3">
        <v>-3.8210000000000002</v>
      </c>
      <c r="AE3">
        <v>-4.7709999999999999</v>
      </c>
      <c r="AF3">
        <v>-4.2439999999999998</v>
      </c>
      <c r="AG3">
        <v>-3.0750000000000002</v>
      </c>
      <c r="AH3">
        <v>-2.036</v>
      </c>
      <c r="AI3">
        <v>-2.9129999999999998</v>
      </c>
      <c r="AJ3">
        <v>-6.6120000000000001</v>
      </c>
      <c r="AK3">
        <v>-13.177</v>
      </c>
      <c r="AL3">
        <v>-10.993</v>
      </c>
      <c r="AM3">
        <v>-9.7159999999999993</v>
      </c>
      <c r="AN3">
        <v>-8.1140000000000008</v>
      </c>
      <c r="AO3">
        <v>-4.5609999999999999</v>
      </c>
      <c r="AP3">
        <v>-4.0259999999999998</v>
      </c>
      <c r="AQ3">
        <v>-3.53</v>
      </c>
      <c r="AR3">
        <v>-4.3559999999999999</v>
      </c>
      <c r="AS3">
        <v>-4.7939999999999996</v>
      </c>
      <c r="AT3">
        <v>-5.335</v>
      </c>
      <c r="AU3">
        <v>-5.8049999999999997</v>
      </c>
      <c r="AV3">
        <v>-14.121</v>
      </c>
      <c r="AW3">
        <v>-11.433999999999999</v>
      </c>
      <c r="AX3">
        <v>-3.72</v>
      </c>
      <c r="AY3">
        <v>-7.798</v>
      </c>
      <c r="AZ3">
        <v>-8.0310000000000006</v>
      </c>
      <c r="BA3">
        <v>-7.3650000000000002</v>
      </c>
      <c r="BB3">
        <v>-7.8620000000000001</v>
      </c>
      <c r="BC3">
        <v>-7.97</v>
      </c>
      <c r="BD3">
        <v>-8.1140000000000008</v>
      </c>
      <c r="BE3">
        <v>-7.7009999999999996</v>
      </c>
      <c r="BF3">
        <v>-7.5919999999999996</v>
      </c>
    </row>
    <row r="4" spans="1:58" x14ac:dyDescent="0.2">
      <c r="A4" t="s">
        <v>7</v>
      </c>
      <c r="B4" t="s">
        <v>16</v>
      </c>
      <c r="C4" t="s">
        <v>9</v>
      </c>
      <c r="D4" t="s">
        <v>10</v>
      </c>
      <c r="E4" t="s">
        <v>17</v>
      </c>
      <c r="F4" t="s">
        <v>12</v>
      </c>
      <c r="G4" t="s">
        <v>13</v>
      </c>
      <c r="H4">
        <v>23.31</v>
      </c>
      <c r="I4">
        <v>24.277000000000001</v>
      </c>
      <c r="J4">
        <v>22.071000000000002</v>
      </c>
      <c r="K4">
        <v>22.253</v>
      </c>
      <c r="L4">
        <v>25.096</v>
      </c>
      <c r="M4">
        <v>24.187999999999999</v>
      </c>
      <c r="N4">
        <v>23.741</v>
      </c>
      <c r="O4">
        <v>23.62</v>
      </c>
      <c r="P4">
        <v>22.827999999999999</v>
      </c>
      <c r="Q4">
        <v>22.513999999999999</v>
      </c>
      <c r="R4">
        <v>21.529</v>
      </c>
      <c r="S4">
        <v>20.111000000000001</v>
      </c>
      <c r="T4">
        <v>20.077999999999999</v>
      </c>
      <c r="U4">
        <v>20.393999999999998</v>
      </c>
      <c r="V4">
        <v>21.279</v>
      </c>
      <c r="W4">
        <v>21.273</v>
      </c>
      <c r="X4">
        <v>21.702000000000002</v>
      </c>
      <c r="Y4">
        <v>22.41</v>
      </c>
      <c r="Z4">
        <v>22.957999999999998</v>
      </c>
      <c r="AA4">
        <v>23.419</v>
      </c>
      <c r="AB4">
        <v>23.678000000000001</v>
      </c>
      <c r="AC4">
        <v>22.177</v>
      </c>
      <c r="AD4">
        <v>21.722999999999999</v>
      </c>
      <c r="AE4">
        <v>21.745999999999999</v>
      </c>
      <c r="AF4">
        <v>22.652000000000001</v>
      </c>
      <c r="AG4">
        <v>23.376000000000001</v>
      </c>
      <c r="AH4">
        <v>23.538</v>
      </c>
      <c r="AI4">
        <v>22.556999999999999</v>
      </c>
      <c r="AJ4">
        <v>21.036999999999999</v>
      </c>
      <c r="AK4">
        <v>17.768999999999998</v>
      </c>
      <c r="AL4">
        <v>18.672000000000001</v>
      </c>
      <c r="AM4">
        <v>19.033999999999999</v>
      </c>
      <c r="AN4">
        <v>19.951000000000001</v>
      </c>
      <c r="AO4">
        <v>20.379000000000001</v>
      </c>
      <c r="AP4">
        <v>20.901</v>
      </c>
      <c r="AQ4">
        <v>21.414999999999999</v>
      </c>
      <c r="AR4">
        <v>20.888000000000002</v>
      </c>
      <c r="AS4">
        <v>21.155999999999999</v>
      </c>
      <c r="AT4">
        <v>21.568999999999999</v>
      </c>
      <c r="AU4">
        <v>21.67</v>
      </c>
      <c r="AV4">
        <v>21.437999999999999</v>
      </c>
      <c r="AW4">
        <v>21.407</v>
      </c>
      <c r="AX4">
        <v>22.027000000000001</v>
      </c>
      <c r="AY4">
        <v>21.57</v>
      </c>
      <c r="AZ4">
        <v>21.533000000000001</v>
      </c>
      <c r="BA4">
        <v>21.414999999999999</v>
      </c>
      <c r="BB4">
        <v>21.202000000000002</v>
      </c>
      <c r="BC4">
        <v>21.306999999999999</v>
      </c>
      <c r="BD4">
        <v>21.402999999999999</v>
      </c>
      <c r="BE4">
        <v>21.347999999999999</v>
      </c>
      <c r="BF4">
        <v>21.196000000000002</v>
      </c>
    </row>
    <row r="5" spans="1:58" x14ac:dyDescent="0.2">
      <c r="A5" t="s">
        <v>7</v>
      </c>
      <c r="B5" t="s">
        <v>18</v>
      </c>
      <c r="C5" t="s">
        <v>9</v>
      </c>
      <c r="D5" t="s">
        <v>10</v>
      </c>
      <c r="E5" t="s">
        <v>19</v>
      </c>
      <c r="F5" t="s">
        <v>12</v>
      </c>
      <c r="G5" t="s">
        <v>20</v>
      </c>
      <c r="H5">
        <v>2857.3249999999998</v>
      </c>
      <c r="I5">
        <v>3207.0250000000001</v>
      </c>
      <c r="J5">
        <v>3343.8</v>
      </c>
      <c r="K5">
        <v>3634.0250000000001</v>
      </c>
      <c r="L5">
        <v>4037.65</v>
      </c>
      <c r="M5">
        <v>4339</v>
      </c>
      <c r="N5">
        <v>4579.625</v>
      </c>
      <c r="O5">
        <v>4855.25</v>
      </c>
      <c r="P5">
        <v>5236.4250000000002</v>
      </c>
      <c r="Q5">
        <v>5641.6</v>
      </c>
      <c r="R5">
        <v>5963.125</v>
      </c>
      <c r="S5">
        <v>6158.125</v>
      </c>
      <c r="T5">
        <v>6520.3249999999998</v>
      </c>
      <c r="U5">
        <v>6858.55</v>
      </c>
      <c r="V5">
        <v>7287.25</v>
      </c>
      <c r="W5">
        <v>7639.75</v>
      </c>
      <c r="X5">
        <v>8073.125</v>
      </c>
      <c r="Y5">
        <v>8577.5499999999993</v>
      </c>
      <c r="Z5">
        <v>9062.8250000000007</v>
      </c>
      <c r="AA5">
        <v>9631.1749999999993</v>
      </c>
      <c r="AB5">
        <v>10250.950000000001</v>
      </c>
      <c r="AC5">
        <v>10581.924999999999</v>
      </c>
      <c r="AD5">
        <v>10929.1</v>
      </c>
      <c r="AE5">
        <v>11456.45</v>
      </c>
      <c r="AF5">
        <v>12217.174999999999</v>
      </c>
      <c r="AG5">
        <v>13039.2</v>
      </c>
      <c r="AH5">
        <v>13815.6</v>
      </c>
      <c r="AI5">
        <v>14474.25</v>
      </c>
      <c r="AJ5">
        <v>14769.85</v>
      </c>
      <c r="AK5">
        <v>14478.05</v>
      </c>
      <c r="AL5">
        <v>15048.975</v>
      </c>
      <c r="AM5">
        <v>15599.725</v>
      </c>
      <c r="AN5">
        <v>16253.95</v>
      </c>
      <c r="AO5">
        <v>16880.674999999999</v>
      </c>
      <c r="AP5">
        <v>17608.125</v>
      </c>
      <c r="AQ5">
        <v>18295</v>
      </c>
      <c r="AR5">
        <v>18804.900000000001</v>
      </c>
      <c r="AS5">
        <v>19612.099999999999</v>
      </c>
      <c r="AT5">
        <v>20656.525000000001</v>
      </c>
      <c r="AU5">
        <v>21539.974999999999</v>
      </c>
      <c r="AV5">
        <v>21375.275000000001</v>
      </c>
      <c r="AW5">
        <v>23725.65</v>
      </c>
      <c r="AX5">
        <v>26054.6</v>
      </c>
      <c r="AY5">
        <v>27811.5</v>
      </c>
      <c r="AZ5">
        <v>29298.025000000001</v>
      </c>
      <c r="BA5">
        <v>30615.742999999999</v>
      </c>
      <c r="BB5">
        <v>31821.293000000001</v>
      </c>
      <c r="BC5">
        <v>33019.978000000003</v>
      </c>
      <c r="BD5">
        <v>34258.400999999998</v>
      </c>
      <c r="BE5">
        <v>35513.830999999998</v>
      </c>
      <c r="BF5">
        <v>36814.250999999997</v>
      </c>
    </row>
    <row r="6" spans="1:58" x14ac:dyDescent="0.2">
      <c r="A6" t="s">
        <v>7</v>
      </c>
      <c r="B6" t="s">
        <v>21</v>
      </c>
      <c r="C6" t="s">
        <v>9</v>
      </c>
      <c r="D6" t="s">
        <v>10</v>
      </c>
      <c r="E6" t="s">
        <v>22</v>
      </c>
      <c r="F6" t="s">
        <v>12</v>
      </c>
      <c r="G6" t="s">
        <v>20</v>
      </c>
      <c r="H6">
        <v>2.3159999999999998</v>
      </c>
      <c r="I6">
        <v>5.0309999999999997</v>
      </c>
      <c r="J6">
        <v>-5.5330000000000004</v>
      </c>
      <c r="K6">
        <v>-38.695</v>
      </c>
      <c r="L6">
        <v>-94.341999999999999</v>
      </c>
      <c r="M6">
        <v>-118.15900000000001</v>
      </c>
      <c r="N6">
        <v>-147.17599999999999</v>
      </c>
      <c r="O6">
        <v>-160.661</v>
      </c>
      <c r="P6">
        <v>-121.15900000000001</v>
      </c>
      <c r="Q6">
        <v>-99.484999999999999</v>
      </c>
      <c r="R6">
        <v>-78.965000000000003</v>
      </c>
      <c r="S6">
        <v>2.895</v>
      </c>
      <c r="T6">
        <v>-51.613999999999997</v>
      </c>
      <c r="U6">
        <v>-84.816000000000003</v>
      </c>
      <c r="V6">
        <v>-121.61199999999999</v>
      </c>
      <c r="W6">
        <v>-113.571</v>
      </c>
      <c r="X6">
        <v>-124.773</v>
      </c>
      <c r="Y6">
        <v>-140.72</v>
      </c>
      <c r="Z6">
        <v>-215.066</v>
      </c>
      <c r="AA6">
        <v>-286.60899999999998</v>
      </c>
      <c r="AB6">
        <v>-401.91699999999997</v>
      </c>
      <c r="AC6">
        <v>-394.08499999999998</v>
      </c>
      <c r="AD6">
        <v>-456.10599999999999</v>
      </c>
      <c r="AE6">
        <v>-522.29300000000001</v>
      </c>
      <c r="AF6">
        <v>-635.89099999999996</v>
      </c>
      <c r="AG6">
        <v>-749.23199999999997</v>
      </c>
      <c r="AH6">
        <v>-816.64700000000005</v>
      </c>
      <c r="AI6">
        <v>-736.54899999999998</v>
      </c>
      <c r="AJ6">
        <v>-696.52300000000002</v>
      </c>
      <c r="AK6">
        <v>-379.72899999999998</v>
      </c>
      <c r="AL6">
        <v>-432.01</v>
      </c>
      <c r="AM6">
        <v>-455.30200000000002</v>
      </c>
      <c r="AN6">
        <v>-418.18200000000002</v>
      </c>
      <c r="AO6">
        <v>-339.517</v>
      </c>
      <c r="AP6">
        <v>-370.05599999999998</v>
      </c>
      <c r="AQ6">
        <v>-408.45400000000001</v>
      </c>
      <c r="AR6">
        <v>-396.21600000000001</v>
      </c>
      <c r="AS6">
        <v>-367.61500000000001</v>
      </c>
      <c r="AT6">
        <v>-438.99400000000003</v>
      </c>
      <c r="AU6">
        <v>-441.96300000000002</v>
      </c>
      <c r="AV6">
        <v>-593.49800000000005</v>
      </c>
      <c r="AW6">
        <v>-858.63300000000004</v>
      </c>
      <c r="AX6">
        <v>-993.13400000000001</v>
      </c>
      <c r="AY6">
        <v>-928.00300000000004</v>
      </c>
      <c r="AZ6">
        <v>-1185.3</v>
      </c>
      <c r="BA6">
        <v>-1220.8409999999999</v>
      </c>
      <c r="BB6">
        <v>-1153.1690000000001</v>
      </c>
      <c r="BC6">
        <v>-1183.0920000000001</v>
      </c>
      <c r="BD6">
        <v>-1229.8579999999999</v>
      </c>
      <c r="BE6">
        <v>-1287.299</v>
      </c>
      <c r="BF6">
        <v>-1282.395</v>
      </c>
    </row>
    <row r="7" spans="1:58" x14ac:dyDescent="0.2">
      <c r="A7" t="s">
        <v>7</v>
      </c>
      <c r="B7" t="s">
        <v>23</v>
      </c>
      <c r="C7" t="s">
        <v>9</v>
      </c>
      <c r="D7" t="s">
        <v>24</v>
      </c>
      <c r="E7" t="s">
        <v>17</v>
      </c>
      <c r="F7" t="s">
        <v>12</v>
      </c>
      <c r="G7" t="s">
        <v>13</v>
      </c>
      <c r="H7">
        <v>35.188000000000002</v>
      </c>
      <c r="I7">
        <v>34.011000000000003</v>
      </c>
      <c r="J7">
        <v>32.853999999999999</v>
      </c>
      <c r="K7">
        <v>31.460999999999999</v>
      </c>
      <c r="L7">
        <v>31.323</v>
      </c>
      <c r="M7">
        <v>31.225999999999999</v>
      </c>
      <c r="N7">
        <v>31.158999999999999</v>
      </c>
      <c r="O7">
        <v>32.058</v>
      </c>
      <c r="P7">
        <v>34.040999999999997</v>
      </c>
      <c r="Q7">
        <v>34.86</v>
      </c>
      <c r="R7">
        <v>35.451999999999998</v>
      </c>
      <c r="S7">
        <v>35.212000000000003</v>
      </c>
      <c r="T7">
        <v>33.536999999999999</v>
      </c>
      <c r="U7">
        <v>31.768000000000001</v>
      </c>
      <c r="V7">
        <v>30.652000000000001</v>
      </c>
      <c r="W7">
        <v>30.934000000000001</v>
      </c>
      <c r="X7">
        <v>32.027000000000001</v>
      </c>
      <c r="Y7">
        <v>31.11</v>
      </c>
      <c r="Z7">
        <v>29.591000000000001</v>
      </c>
      <c r="AA7">
        <v>28.2</v>
      </c>
      <c r="AB7">
        <v>28.417000000000002</v>
      </c>
      <c r="AC7">
        <v>27.754999999999999</v>
      </c>
      <c r="AD7">
        <v>25.899000000000001</v>
      </c>
      <c r="AE7">
        <v>25.661000000000001</v>
      </c>
      <c r="AF7">
        <v>25.638000000000002</v>
      </c>
      <c r="AG7">
        <v>26.052</v>
      </c>
      <c r="AH7">
        <v>26.077999999999999</v>
      </c>
      <c r="AI7">
        <v>25.768999999999998</v>
      </c>
      <c r="AJ7">
        <v>25.87</v>
      </c>
      <c r="AK7">
        <v>22.603000000000002</v>
      </c>
      <c r="AL7">
        <v>22.59</v>
      </c>
      <c r="AM7">
        <v>23.541</v>
      </c>
      <c r="AN7">
        <v>24.004999999999999</v>
      </c>
      <c r="AO7">
        <v>24.417999999999999</v>
      </c>
      <c r="AP7">
        <v>25.036000000000001</v>
      </c>
      <c r="AQ7">
        <v>25.164999999999999</v>
      </c>
      <c r="AR7">
        <v>24.835999999999999</v>
      </c>
      <c r="AS7">
        <v>25.215</v>
      </c>
      <c r="AT7">
        <v>25.641999999999999</v>
      </c>
      <c r="AU7">
        <v>25.79</v>
      </c>
      <c r="AV7">
        <v>25.224</v>
      </c>
      <c r="AW7">
        <v>25.824999999999999</v>
      </c>
      <c r="AX7">
        <v>26.789000000000001</v>
      </c>
      <c r="AY7">
        <v>26.122</v>
      </c>
      <c r="AZ7">
        <v>26.117999999999999</v>
      </c>
      <c r="BA7">
        <v>26.492000000000001</v>
      </c>
      <c r="BB7">
        <v>26.509</v>
      </c>
      <c r="BC7">
        <v>26.44</v>
      </c>
      <c r="BD7">
        <v>26.356999999999999</v>
      </c>
      <c r="BE7">
        <v>26.283000000000001</v>
      </c>
      <c r="BF7">
        <v>26.218</v>
      </c>
    </row>
    <row r="8" spans="1:58" x14ac:dyDescent="0.2">
      <c r="A8" t="s">
        <v>7</v>
      </c>
      <c r="B8" t="s">
        <v>25</v>
      </c>
      <c r="C8" t="s">
        <v>9</v>
      </c>
      <c r="D8" t="s">
        <v>24</v>
      </c>
      <c r="E8" t="s">
        <v>15</v>
      </c>
      <c r="F8" t="s">
        <v>12</v>
      </c>
      <c r="G8" t="s">
        <v>13</v>
      </c>
      <c r="H8">
        <v>-4.415</v>
      </c>
      <c r="I8">
        <v>-3.8519999999999999</v>
      </c>
      <c r="J8">
        <v>-3.8130000000000002</v>
      </c>
      <c r="K8">
        <v>-3.9470000000000001</v>
      </c>
      <c r="L8">
        <v>-2.6240000000000001</v>
      </c>
      <c r="M8">
        <v>-1.371</v>
      </c>
      <c r="N8">
        <v>-1.3620000000000001</v>
      </c>
      <c r="O8">
        <v>-0.35899999999999999</v>
      </c>
      <c r="P8">
        <v>0.495</v>
      </c>
      <c r="Q8">
        <v>1.2310000000000001</v>
      </c>
      <c r="R8">
        <v>1.9590000000000001</v>
      </c>
      <c r="S8">
        <v>1.675</v>
      </c>
      <c r="T8">
        <v>0.57399999999999995</v>
      </c>
      <c r="U8">
        <v>-2.391</v>
      </c>
      <c r="V8">
        <v>-3.762</v>
      </c>
      <c r="W8">
        <v>-4.2960000000000003</v>
      </c>
      <c r="X8">
        <v>-4.8689999999999998</v>
      </c>
      <c r="Y8">
        <v>-3.5259999999999998</v>
      </c>
      <c r="Z8">
        <v>-10.047000000000001</v>
      </c>
      <c r="AA8">
        <v>-6.7489999999999997</v>
      </c>
      <c r="AB8">
        <v>-7.282</v>
      </c>
      <c r="AC8">
        <v>-6.2</v>
      </c>
      <c r="AD8">
        <v>-7.3360000000000003</v>
      </c>
      <c r="AE8">
        <v>-7.4329999999999998</v>
      </c>
      <c r="AF8">
        <v>-5.3140000000000001</v>
      </c>
      <c r="AG8">
        <v>-4.4379999999999997</v>
      </c>
      <c r="AH8">
        <v>-3.0289999999999999</v>
      </c>
      <c r="AI8">
        <v>-2.9009999999999998</v>
      </c>
      <c r="AJ8">
        <v>-4.1100000000000003</v>
      </c>
      <c r="AK8">
        <v>-9.6929999999999996</v>
      </c>
      <c r="AL8">
        <v>-9.0760000000000005</v>
      </c>
      <c r="AM8">
        <v>-8.9860000000000007</v>
      </c>
      <c r="AN8">
        <v>-8.1959999999999997</v>
      </c>
      <c r="AO8">
        <v>-7.6109999999999998</v>
      </c>
      <c r="AP8">
        <v>-5.6159999999999997</v>
      </c>
      <c r="AQ8">
        <v>-3.6779999999999999</v>
      </c>
      <c r="AR8">
        <v>-3.6</v>
      </c>
      <c r="AS8">
        <v>-3.0990000000000002</v>
      </c>
      <c r="AT8">
        <v>-2.4710000000000001</v>
      </c>
      <c r="AU8">
        <v>-3.0449999999999999</v>
      </c>
      <c r="AV8">
        <v>-9.0749999999999993</v>
      </c>
      <c r="AW8">
        <v>-6.1280000000000001</v>
      </c>
      <c r="AX8">
        <v>-4.2149999999999999</v>
      </c>
      <c r="AY8">
        <v>-2.2610000000000001</v>
      </c>
      <c r="AZ8">
        <v>-1.53</v>
      </c>
      <c r="BA8">
        <v>-1.2589999999999999</v>
      </c>
      <c r="BB8">
        <v>-2.028</v>
      </c>
      <c r="BC8">
        <v>-2.54</v>
      </c>
      <c r="BD8">
        <v>-3.1219999999999999</v>
      </c>
      <c r="BE8">
        <v>-3.746</v>
      </c>
      <c r="BF8">
        <v>-4.3949999999999996</v>
      </c>
    </row>
    <row r="9" spans="1:58" x14ac:dyDescent="0.2">
      <c r="A9" t="s">
        <v>7</v>
      </c>
      <c r="B9" t="s">
        <v>26</v>
      </c>
      <c r="C9" t="s">
        <v>9</v>
      </c>
      <c r="D9" t="s">
        <v>24</v>
      </c>
      <c r="E9" t="s">
        <v>22</v>
      </c>
      <c r="F9" t="s">
        <v>12</v>
      </c>
      <c r="G9" t="s">
        <v>20</v>
      </c>
      <c r="H9">
        <v>-10.75</v>
      </c>
      <c r="I9">
        <v>4.7610000000000001</v>
      </c>
      <c r="J9">
        <v>6.8470000000000004</v>
      </c>
      <c r="K9">
        <v>20.803999999999998</v>
      </c>
      <c r="L9">
        <v>35.009</v>
      </c>
      <c r="M9">
        <v>50.18</v>
      </c>
      <c r="N9">
        <v>84.522000000000006</v>
      </c>
      <c r="O9">
        <v>84.253</v>
      </c>
      <c r="P9">
        <v>79.173000000000002</v>
      </c>
      <c r="Q9">
        <v>63.142000000000003</v>
      </c>
      <c r="R9">
        <v>44.709000000000003</v>
      </c>
      <c r="S9">
        <v>68.116</v>
      </c>
      <c r="T9">
        <v>112.39400000000001</v>
      </c>
      <c r="U9">
        <v>131.91800000000001</v>
      </c>
      <c r="V9">
        <v>130.54300000000001</v>
      </c>
      <c r="W9">
        <v>110.422</v>
      </c>
      <c r="X9">
        <v>68.912000000000006</v>
      </c>
      <c r="Y9">
        <v>95.116</v>
      </c>
      <c r="Z9">
        <v>115.137</v>
      </c>
      <c r="AA9">
        <v>114.276</v>
      </c>
      <c r="AB9">
        <v>130.59100000000001</v>
      </c>
      <c r="AC9">
        <v>86.188999999999993</v>
      </c>
      <c r="AD9">
        <v>109.149</v>
      </c>
      <c r="AE9">
        <v>139.43700000000001</v>
      </c>
      <c r="AF9">
        <v>182.066</v>
      </c>
      <c r="AG9">
        <v>170.09399999999999</v>
      </c>
      <c r="AH9">
        <v>174.48</v>
      </c>
      <c r="AI9">
        <v>212.179</v>
      </c>
      <c r="AJ9">
        <v>142.57300000000001</v>
      </c>
      <c r="AK9">
        <v>145.21</v>
      </c>
      <c r="AL9">
        <v>221.06</v>
      </c>
      <c r="AM9">
        <v>129.88200000000001</v>
      </c>
      <c r="AN9">
        <v>59.674999999999997</v>
      </c>
      <c r="AO9">
        <v>45.951999999999998</v>
      </c>
      <c r="AP9">
        <v>36.771000000000001</v>
      </c>
      <c r="AQ9">
        <v>136.44800000000001</v>
      </c>
      <c r="AR9">
        <v>197.779</v>
      </c>
      <c r="AS9">
        <v>203.535</v>
      </c>
      <c r="AT9">
        <v>177.821</v>
      </c>
      <c r="AU9">
        <v>176.34100000000001</v>
      </c>
      <c r="AV9">
        <v>149.93600000000001</v>
      </c>
      <c r="AW9">
        <v>196.20599999999999</v>
      </c>
      <c r="AX9">
        <v>89.909000000000006</v>
      </c>
      <c r="AY9">
        <v>155.87799999999999</v>
      </c>
      <c r="AZ9">
        <v>193.66499999999999</v>
      </c>
      <c r="BA9">
        <v>166.93700000000001</v>
      </c>
      <c r="BB9">
        <v>162.02000000000001</v>
      </c>
      <c r="BC9">
        <v>167.22900000000001</v>
      </c>
      <c r="BD9">
        <v>170.01599999999999</v>
      </c>
      <c r="BE9">
        <v>174.303</v>
      </c>
      <c r="BF9">
        <v>177</v>
      </c>
    </row>
    <row r="10" spans="1:58" x14ac:dyDescent="0.2">
      <c r="A10" t="s">
        <v>7</v>
      </c>
      <c r="B10" t="s">
        <v>27</v>
      </c>
      <c r="C10" t="s">
        <v>9</v>
      </c>
      <c r="D10" t="s">
        <v>24</v>
      </c>
      <c r="E10" t="s">
        <v>19</v>
      </c>
      <c r="F10" t="s">
        <v>12</v>
      </c>
      <c r="G10" t="s">
        <v>20</v>
      </c>
      <c r="H10">
        <v>1129.3779999999999</v>
      </c>
      <c r="I10">
        <v>1245.221</v>
      </c>
      <c r="J10">
        <v>1158.731</v>
      </c>
      <c r="K10">
        <v>1270.8599999999999</v>
      </c>
      <c r="L10">
        <v>1345.825</v>
      </c>
      <c r="M10">
        <v>1427.02</v>
      </c>
      <c r="N10">
        <v>2120.0839999999998</v>
      </c>
      <c r="O10">
        <v>2580.7489999999998</v>
      </c>
      <c r="P10">
        <v>3125.7249999999999</v>
      </c>
      <c r="Q10">
        <v>3109.4549999999999</v>
      </c>
      <c r="R10">
        <v>3185.904</v>
      </c>
      <c r="S10">
        <v>3648.0659999999998</v>
      </c>
      <c r="T10">
        <v>3980.703</v>
      </c>
      <c r="U10">
        <v>4536.9409999999998</v>
      </c>
      <c r="V10">
        <v>4998.7979999999998</v>
      </c>
      <c r="W10">
        <v>5545.5659999999998</v>
      </c>
      <c r="X10">
        <v>4923.393</v>
      </c>
      <c r="Y10">
        <v>4492.4489999999996</v>
      </c>
      <c r="Z10">
        <v>4098.3630000000003</v>
      </c>
      <c r="AA10">
        <v>4635.982</v>
      </c>
      <c r="AB10">
        <v>4968.3599999999997</v>
      </c>
      <c r="AC10">
        <v>4374.71</v>
      </c>
      <c r="AD10">
        <v>4182.8450000000003</v>
      </c>
      <c r="AE10">
        <v>4519.5640000000003</v>
      </c>
      <c r="AF10">
        <v>4893.1350000000002</v>
      </c>
      <c r="AG10">
        <v>4831.4669999999996</v>
      </c>
      <c r="AH10">
        <v>4601.6629999999996</v>
      </c>
      <c r="AI10">
        <v>4579.75</v>
      </c>
      <c r="AJ10">
        <v>5106.6790000000001</v>
      </c>
      <c r="AK10">
        <v>5289.4939999999997</v>
      </c>
      <c r="AL10">
        <v>5759.0720000000001</v>
      </c>
      <c r="AM10">
        <v>6233.1480000000001</v>
      </c>
      <c r="AN10">
        <v>6272.3620000000001</v>
      </c>
      <c r="AO10">
        <v>5212.3280000000004</v>
      </c>
      <c r="AP10">
        <v>4896.9949999999999</v>
      </c>
      <c r="AQ10">
        <v>4444.9309999999996</v>
      </c>
      <c r="AR10">
        <v>5003.6779999999999</v>
      </c>
      <c r="AS10">
        <v>4930.8370000000004</v>
      </c>
      <c r="AT10">
        <v>5040.8810000000003</v>
      </c>
      <c r="AU10">
        <v>5117.9949999999999</v>
      </c>
      <c r="AV10">
        <v>5054.0690000000004</v>
      </c>
      <c r="AW10">
        <v>5039.1480000000001</v>
      </c>
      <c r="AX10">
        <v>4263.2309999999998</v>
      </c>
      <c r="AY10">
        <v>4204.5730000000003</v>
      </c>
      <c r="AZ10">
        <v>4019.3820000000001</v>
      </c>
      <c r="BA10">
        <v>4279.8280000000004</v>
      </c>
      <c r="BB10">
        <v>4463.634</v>
      </c>
      <c r="BC10">
        <v>4624.0789999999997</v>
      </c>
      <c r="BD10">
        <v>4820.6090000000004</v>
      </c>
      <c r="BE10">
        <v>4947.7280000000001</v>
      </c>
      <c r="BF10">
        <v>5119.8850000000002</v>
      </c>
    </row>
    <row r="11" spans="1:58" x14ac:dyDescent="0.2">
      <c r="A11" t="s">
        <v>7</v>
      </c>
      <c r="B11" t="s">
        <v>28</v>
      </c>
      <c r="C11" t="s">
        <v>9</v>
      </c>
      <c r="D11" t="s">
        <v>24</v>
      </c>
      <c r="E11" t="s">
        <v>11</v>
      </c>
      <c r="F11" t="s">
        <v>12</v>
      </c>
      <c r="G11" t="s">
        <v>13</v>
      </c>
      <c r="H11">
        <v>29.655000000000001</v>
      </c>
      <c r="I11">
        <v>30.161000000000001</v>
      </c>
      <c r="J11">
        <v>29.085999999999999</v>
      </c>
      <c r="K11">
        <v>28.231000000000002</v>
      </c>
      <c r="L11">
        <v>29.117999999999999</v>
      </c>
      <c r="M11">
        <v>30.748000000000001</v>
      </c>
      <c r="N11">
        <v>31.029</v>
      </c>
      <c r="O11">
        <v>30.715</v>
      </c>
      <c r="P11">
        <v>31.949000000000002</v>
      </c>
      <c r="Q11">
        <v>32.755000000000003</v>
      </c>
      <c r="R11">
        <v>32.881999999999998</v>
      </c>
      <c r="S11">
        <v>32.953000000000003</v>
      </c>
      <c r="T11">
        <v>32.384999999999998</v>
      </c>
      <c r="U11">
        <v>31.413</v>
      </c>
      <c r="V11">
        <v>29.826000000000001</v>
      </c>
      <c r="W11">
        <v>29.033999999999999</v>
      </c>
      <c r="X11">
        <v>33.427</v>
      </c>
      <c r="Y11">
        <v>33.228000000000002</v>
      </c>
      <c r="Z11">
        <v>32.4</v>
      </c>
      <c r="AA11">
        <v>30.664999999999999</v>
      </c>
      <c r="AB11">
        <v>31.045999999999999</v>
      </c>
      <c r="AC11">
        <v>29.725000000000001</v>
      </c>
      <c r="AD11">
        <v>28.507999999999999</v>
      </c>
      <c r="AE11">
        <v>28.745999999999999</v>
      </c>
      <c r="AF11">
        <v>29.359000000000002</v>
      </c>
      <c r="AG11">
        <v>29.573</v>
      </c>
      <c r="AH11">
        <v>29.869</v>
      </c>
      <c r="AI11">
        <v>30.402000000000001</v>
      </c>
      <c r="AJ11">
        <v>28.661000000000001</v>
      </c>
      <c r="AK11">
        <v>25.347999999999999</v>
      </c>
      <c r="AL11">
        <v>26.428999999999998</v>
      </c>
      <c r="AM11">
        <v>25.623999999999999</v>
      </c>
      <c r="AN11">
        <v>24.956</v>
      </c>
      <c r="AO11">
        <v>25.298999999999999</v>
      </c>
      <c r="AP11">
        <v>25.786999999999999</v>
      </c>
      <c r="AQ11">
        <v>28.234999999999999</v>
      </c>
      <c r="AR11">
        <v>28.788</v>
      </c>
      <c r="AS11">
        <v>29.343</v>
      </c>
      <c r="AT11">
        <v>29.169</v>
      </c>
      <c r="AU11">
        <v>29.234999999999999</v>
      </c>
      <c r="AV11">
        <v>28.190999999999999</v>
      </c>
      <c r="AW11">
        <v>29.718</v>
      </c>
      <c r="AX11">
        <v>28.898</v>
      </c>
      <c r="AY11">
        <v>29.829000000000001</v>
      </c>
      <c r="AZ11">
        <v>30.936</v>
      </c>
      <c r="BA11">
        <v>30.391999999999999</v>
      </c>
      <c r="BB11">
        <v>30.138999999999999</v>
      </c>
      <c r="BC11">
        <v>30.056000000000001</v>
      </c>
      <c r="BD11">
        <v>29.884</v>
      </c>
      <c r="BE11">
        <v>29.806000000000001</v>
      </c>
      <c r="BF11">
        <v>29.675999999999998</v>
      </c>
    </row>
    <row r="12" spans="1:58" x14ac:dyDescent="0.2">
      <c r="A12" t="s">
        <v>7</v>
      </c>
      <c r="B12" t="s">
        <v>29</v>
      </c>
      <c r="C12" t="s">
        <v>9</v>
      </c>
      <c r="D12" t="s">
        <v>30</v>
      </c>
      <c r="E12" t="s">
        <v>11</v>
      </c>
      <c r="F12" t="s">
        <v>12</v>
      </c>
      <c r="G12" t="s">
        <v>13</v>
      </c>
      <c r="H12">
        <v>26.684999999999999</v>
      </c>
      <c r="I12">
        <v>26.207000000000001</v>
      </c>
      <c r="J12">
        <v>28.257999999999999</v>
      </c>
      <c r="K12">
        <v>32.090000000000003</v>
      </c>
      <c r="L12">
        <v>34.268999999999998</v>
      </c>
      <c r="M12">
        <v>34.231999999999999</v>
      </c>
      <c r="N12">
        <v>37.712000000000003</v>
      </c>
      <c r="O12">
        <v>41.591999999999999</v>
      </c>
      <c r="P12">
        <v>43.792999999999999</v>
      </c>
      <c r="Q12">
        <v>40.954999999999998</v>
      </c>
      <c r="R12">
        <v>41.350999999999999</v>
      </c>
      <c r="S12">
        <v>41.298999999999999</v>
      </c>
      <c r="T12">
        <v>40.338999999999999</v>
      </c>
      <c r="U12">
        <v>40.317999999999998</v>
      </c>
      <c r="V12">
        <v>39.850999999999999</v>
      </c>
      <c r="W12">
        <v>39.576000000000001</v>
      </c>
      <c r="X12">
        <v>37.688000000000002</v>
      </c>
      <c r="Y12">
        <v>37.700000000000003</v>
      </c>
      <c r="Z12">
        <v>39.655000000000001</v>
      </c>
      <c r="AA12">
        <v>37.252000000000002</v>
      </c>
      <c r="AB12">
        <v>34.177</v>
      </c>
      <c r="AC12">
        <v>32.36</v>
      </c>
      <c r="AD12">
        <v>31.81</v>
      </c>
      <c r="AE12">
        <v>33.156999999999996</v>
      </c>
      <c r="AF12">
        <v>35.613999999999997</v>
      </c>
      <c r="AG12">
        <v>33.933999999999997</v>
      </c>
      <c r="AH12">
        <v>32.975000000000001</v>
      </c>
      <c r="AI12">
        <v>33.57</v>
      </c>
      <c r="AJ12">
        <v>33.378</v>
      </c>
      <c r="AK12">
        <v>33.270000000000003</v>
      </c>
      <c r="AL12">
        <v>35.061</v>
      </c>
      <c r="AM12">
        <v>34.457000000000001</v>
      </c>
      <c r="AN12">
        <v>34.445</v>
      </c>
      <c r="AO12">
        <v>34.639000000000003</v>
      </c>
      <c r="AP12">
        <v>34.686</v>
      </c>
      <c r="AQ12">
        <v>35.914000000000001</v>
      </c>
      <c r="AR12">
        <v>36.375</v>
      </c>
      <c r="AS12">
        <v>36.524999999999999</v>
      </c>
      <c r="AT12">
        <v>35.465000000000003</v>
      </c>
      <c r="AU12">
        <v>34.356000000000002</v>
      </c>
      <c r="AV12">
        <v>35.880000000000003</v>
      </c>
      <c r="AW12">
        <v>36.716000000000001</v>
      </c>
      <c r="AX12">
        <v>34.423999999999999</v>
      </c>
      <c r="AY12">
        <v>33.503999999999998</v>
      </c>
      <c r="AZ12">
        <v>35.255000000000003</v>
      </c>
      <c r="BA12">
        <v>34.387</v>
      </c>
      <c r="BB12">
        <v>33.593000000000004</v>
      </c>
      <c r="BC12">
        <v>33.79</v>
      </c>
      <c r="BD12">
        <v>33.884999999999998</v>
      </c>
      <c r="BE12">
        <v>34.018000000000001</v>
      </c>
      <c r="BF12">
        <v>34.030999999999999</v>
      </c>
    </row>
    <row r="13" spans="1:58" x14ac:dyDescent="0.2">
      <c r="A13" t="s">
        <v>7</v>
      </c>
      <c r="B13" t="s">
        <v>31</v>
      </c>
      <c r="C13" t="s">
        <v>9</v>
      </c>
      <c r="D13" t="s">
        <v>30</v>
      </c>
      <c r="E13" t="s">
        <v>19</v>
      </c>
      <c r="F13" t="s">
        <v>12</v>
      </c>
      <c r="G13" t="s">
        <v>20</v>
      </c>
      <c r="H13">
        <v>66.516999999999996</v>
      </c>
      <c r="I13">
        <v>74.287000000000006</v>
      </c>
      <c r="J13">
        <v>79.912000000000006</v>
      </c>
      <c r="K13">
        <v>89.620999999999995</v>
      </c>
      <c r="L13">
        <v>99.75</v>
      </c>
      <c r="M13">
        <v>103.764</v>
      </c>
      <c r="N13">
        <v>119.96599999999999</v>
      </c>
      <c r="O13">
        <v>152.24100000000001</v>
      </c>
      <c r="P13">
        <v>205.47900000000001</v>
      </c>
      <c r="Q13">
        <v>254.23599999999999</v>
      </c>
      <c r="R13">
        <v>292.06400000000002</v>
      </c>
      <c r="S13">
        <v>340.863</v>
      </c>
      <c r="T13">
        <v>366.91199999999998</v>
      </c>
      <c r="U13">
        <v>405.77199999999999</v>
      </c>
      <c r="V13">
        <v>478.988</v>
      </c>
      <c r="W13">
        <v>586.30100000000004</v>
      </c>
      <c r="X13">
        <v>631.19399999999996</v>
      </c>
      <c r="Y13">
        <v>590.07000000000005</v>
      </c>
      <c r="Z13">
        <v>396.803</v>
      </c>
      <c r="AA13">
        <v>515.42700000000002</v>
      </c>
      <c r="AB13">
        <v>597.80200000000002</v>
      </c>
      <c r="AC13">
        <v>567.65499999999997</v>
      </c>
      <c r="AD13">
        <v>649.74699999999996</v>
      </c>
      <c r="AE13">
        <v>728.49699999999996</v>
      </c>
      <c r="AF13">
        <v>822.58299999999997</v>
      </c>
      <c r="AG13">
        <v>971.54</v>
      </c>
      <c r="AH13">
        <v>1094.5450000000001</v>
      </c>
      <c r="AI13">
        <v>1220.7560000000001</v>
      </c>
      <c r="AJ13">
        <v>1093.4870000000001</v>
      </c>
      <c r="AK13">
        <v>982.85400000000004</v>
      </c>
      <c r="AL13">
        <v>1192.722</v>
      </c>
      <c r="AM13">
        <v>1307.239</v>
      </c>
      <c r="AN13">
        <v>1335.3440000000001</v>
      </c>
      <c r="AO13">
        <v>1434.67</v>
      </c>
      <c r="AP13">
        <v>1556.252</v>
      </c>
      <c r="AQ13">
        <v>1539.212</v>
      </c>
      <c r="AR13">
        <v>1578.816</v>
      </c>
      <c r="AS13">
        <v>1710.1969999999999</v>
      </c>
      <c r="AT13">
        <v>1824.251</v>
      </c>
      <c r="AU13">
        <v>1751.046</v>
      </c>
      <c r="AV13">
        <v>1744.4549999999999</v>
      </c>
      <c r="AW13">
        <v>1942.3140000000001</v>
      </c>
      <c r="AX13">
        <v>1799.3630000000001</v>
      </c>
      <c r="AY13">
        <v>1844.8009999999999</v>
      </c>
      <c r="AZ13">
        <v>1875.3879999999999</v>
      </c>
      <c r="BA13">
        <v>1858.5719999999999</v>
      </c>
      <c r="BB13">
        <v>1936.617</v>
      </c>
      <c r="BC13">
        <v>2017.01</v>
      </c>
      <c r="BD13">
        <v>2099.7020000000002</v>
      </c>
      <c r="BE13">
        <v>2184.8040000000001</v>
      </c>
      <c r="BF13">
        <v>2271.152</v>
      </c>
    </row>
    <row r="14" spans="1:58" x14ac:dyDescent="0.2">
      <c r="A14" t="s">
        <v>7</v>
      </c>
      <c r="B14" t="s">
        <v>32</v>
      </c>
      <c r="C14" t="s">
        <v>9</v>
      </c>
      <c r="D14" t="s">
        <v>30</v>
      </c>
      <c r="E14" t="s">
        <v>15</v>
      </c>
      <c r="F14" t="s">
        <v>12</v>
      </c>
      <c r="G14" t="s">
        <v>13</v>
      </c>
      <c r="W14">
        <v>2.16</v>
      </c>
      <c r="X14">
        <v>2.2989999999999999</v>
      </c>
      <c r="Y14">
        <v>2.3149999999999999</v>
      </c>
      <c r="Z14">
        <v>1.091</v>
      </c>
      <c r="AA14">
        <v>1.145</v>
      </c>
      <c r="AB14">
        <v>3.9049999999999998</v>
      </c>
      <c r="AC14">
        <v>2.42</v>
      </c>
      <c r="AD14">
        <v>3.2290000000000001</v>
      </c>
      <c r="AE14">
        <v>1.5089999999999999</v>
      </c>
      <c r="AF14">
        <v>8.5999999999999993E-2</v>
      </c>
      <c r="AG14">
        <v>0.95499999999999996</v>
      </c>
      <c r="AH14">
        <v>1.1850000000000001</v>
      </c>
      <c r="AI14">
        <v>2.4940000000000002</v>
      </c>
      <c r="AJ14">
        <v>1.581</v>
      </c>
      <c r="AK14">
        <v>0.23899999999999999</v>
      </c>
      <c r="AL14">
        <v>1.6060000000000001</v>
      </c>
      <c r="AM14">
        <v>1.7210000000000001</v>
      </c>
      <c r="AN14">
        <v>1.631</v>
      </c>
      <c r="AO14">
        <v>0.78900000000000003</v>
      </c>
      <c r="AP14">
        <v>0.57299999999999995</v>
      </c>
      <c r="AQ14">
        <v>0.497</v>
      </c>
      <c r="AR14">
        <v>1.5629999999999999</v>
      </c>
      <c r="AS14">
        <v>2.077</v>
      </c>
      <c r="AT14">
        <v>2.4239999999999999</v>
      </c>
      <c r="AU14">
        <v>0.35099999999999998</v>
      </c>
      <c r="AV14">
        <v>-2.105</v>
      </c>
      <c r="AW14">
        <v>-1.9E-2</v>
      </c>
      <c r="AX14">
        <v>-1.492</v>
      </c>
      <c r="AY14">
        <v>-0.66900000000000004</v>
      </c>
      <c r="AZ14">
        <v>-0.78300000000000003</v>
      </c>
      <c r="BA14">
        <v>-1.5169999999999999</v>
      </c>
      <c r="BB14">
        <v>-1.3560000000000001</v>
      </c>
      <c r="BC14">
        <v>-1.409</v>
      </c>
      <c r="BD14">
        <v>-1.351</v>
      </c>
      <c r="BE14">
        <v>-1.1759999999999999</v>
      </c>
      <c r="BF14">
        <v>-1.0369999999999999</v>
      </c>
    </row>
    <row r="15" spans="1:58" x14ac:dyDescent="0.2">
      <c r="A15" t="s">
        <v>7</v>
      </c>
      <c r="B15" t="s">
        <v>33</v>
      </c>
      <c r="C15" t="s">
        <v>9</v>
      </c>
      <c r="D15" t="s">
        <v>30</v>
      </c>
      <c r="E15" t="s">
        <v>22</v>
      </c>
      <c r="F15" t="s">
        <v>12</v>
      </c>
      <c r="G15" t="s">
        <v>20</v>
      </c>
      <c r="H15">
        <v>-6.8959999999999999</v>
      </c>
      <c r="I15">
        <v>-6.4870000000000001</v>
      </c>
      <c r="J15">
        <v>-5.6310000000000002</v>
      </c>
      <c r="K15">
        <v>-3.5939999999999999</v>
      </c>
      <c r="L15">
        <v>-1.847</v>
      </c>
      <c r="M15">
        <v>-2.1779999999999999</v>
      </c>
      <c r="N15">
        <v>2.6070000000000002</v>
      </c>
      <c r="O15">
        <v>8.6310000000000002</v>
      </c>
      <c r="P15">
        <v>12.757999999999999</v>
      </c>
      <c r="Q15">
        <v>3.766</v>
      </c>
      <c r="R15">
        <v>-2.8039999999999998</v>
      </c>
      <c r="S15">
        <v>-8.0329999999999995</v>
      </c>
      <c r="T15">
        <v>-2.9009999999999998</v>
      </c>
      <c r="U15">
        <v>1.6879999999999999</v>
      </c>
      <c r="V15">
        <v>-4.7930000000000001</v>
      </c>
      <c r="W15">
        <v>-10.23</v>
      </c>
      <c r="X15">
        <v>-24.460999999999999</v>
      </c>
      <c r="Y15">
        <v>-10.811999999999999</v>
      </c>
      <c r="Z15">
        <v>40.113</v>
      </c>
      <c r="AA15">
        <v>21.785</v>
      </c>
      <c r="AB15">
        <v>10.180999999999999</v>
      </c>
      <c r="AC15">
        <v>2.165</v>
      </c>
      <c r="AD15">
        <v>4.0659999999999998</v>
      </c>
      <c r="AE15">
        <v>11.308</v>
      </c>
      <c r="AF15">
        <v>29.29</v>
      </c>
      <c r="AG15">
        <v>12.209</v>
      </c>
      <c r="AH15">
        <v>2.0950000000000002</v>
      </c>
      <c r="AI15">
        <v>10.473000000000001</v>
      </c>
      <c r="AJ15">
        <v>1.7529999999999999</v>
      </c>
      <c r="AK15">
        <v>33.088000000000001</v>
      </c>
      <c r="AL15">
        <v>27.951000000000001</v>
      </c>
      <c r="AM15">
        <v>16.638000000000002</v>
      </c>
      <c r="AN15">
        <v>48.790999999999997</v>
      </c>
      <c r="AO15">
        <v>77.259</v>
      </c>
      <c r="AP15">
        <v>83.03</v>
      </c>
      <c r="AQ15">
        <v>105.119</v>
      </c>
      <c r="AR15">
        <v>97.924000000000007</v>
      </c>
      <c r="AS15">
        <v>75.230999999999995</v>
      </c>
      <c r="AT15">
        <v>77.466999999999999</v>
      </c>
      <c r="AU15">
        <v>59.676000000000002</v>
      </c>
      <c r="AV15">
        <v>75.902000000000001</v>
      </c>
      <c r="AW15">
        <v>85.227999999999994</v>
      </c>
      <c r="AX15">
        <v>25.829000000000001</v>
      </c>
      <c r="AY15">
        <v>32.822000000000003</v>
      </c>
      <c r="AZ15">
        <v>99.043000000000006</v>
      </c>
      <c r="BA15">
        <v>89.251999999999995</v>
      </c>
      <c r="BB15">
        <v>75.900999999999996</v>
      </c>
      <c r="BC15">
        <v>83.287999999999997</v>
      </c>
      <c r="BD15">
        <v>90.304000000000002</v>
      </c>
      <c r="BE15">
        <v>98.260999999999996</v>
      </c>
      <c r="BF15">
        <v>107.08799999999999</v>
      </c>
    </row>
    <row r="16" spans="1:58" x14ac:dyDescent="0.2">
      <c r="A16" t="s">
        <v>7</v>
      </c>
      <c r="B16" t="s">
        <v>34</v>
      </c>
      <c r="C16" t="s">
        <v>9</v>
      </c>
      <c r="D16" t="s">
        <v>30</v>
      </c>
      <c r="E16" t="s">
        <v>17</v>
      </c>
      <c r="F16" t="s">
        <v>12</v>
      </c>
      <c r="G16" t="s">
        <v>13</v>
      </c>
      <c r="H16">
        <v>34.508000000000003</v>
      </c>
      <c r="I16">
        <v>32.954000000000001</v>
      </c>
      <c r="J16">
        <v>32.802</v>
      </c>
      <c r="K16">
        <v>33.305999999999997</v>
      </c>
      <c r="L16">
        <v>33.198</v>
      </c>
      <c r="M16">
        <v>33.201000000000001</v>
      </c>
      <c r="N16">
        <v>33.567999999999998</v>
      </c>
      <c r="O16">
        <v>33.563000000000002</v>
      </c>
      <c r="P16">
        <v>35.698</v>
      </c>
      <c r="Q16">
        <v>37.427999999999997</v>
      </c>
      <c r="R16">
        <v>40.152999999999999</v>
      </c>
      <c r="S16">
        <v>41.664999999999999</v>
      </c>
      <c r="T16">
        <v>39.113</v>
      </c>
      <c r="U16">
        <v>38.08</v>
      </c>
      <c r="V16">
        <v>38.908000000000001</v>
      </c>
      <c r="W16">
        <v>39.344000000000001</v>
      </c>
      <c r="X16">
        <v>39.707999999999998</v>
      </c>
      <c r="Y16">
        <v>37.381999999999998</v>
      </c>
      <c r="Z16">
        <v>28.128</v>
      </c>
      <c r="AA16">
        <v>31.253</v>
      </c>
      <c r="AB16">
        <v>33.018000000000001</v>
      </c>
      <c r="AC16">
        <v>31.867000000000001</v>
      </c>
      <c r="AD16">
        <v>31.306000000000001</v>
      </c>
      <c r="AE16">
        <v>32.396999999999998</v>
      </c>
      <c r="AF16">
        <v>32.685000000000002</v>
      </c>
      <c r="AG16">
        <v>32.713999999999999</v>
      </c>
      <c r="AH16">
        <v>33.003999999999998</v>
      </c>
      <c r="AI16">
        <v>33.249000000000002</v>
      </c>
      <c r="AJ16">
        <v>33.704000000000001</v>
      </c>
      <c r="AK16">
        <v>29.558</v>
      </c>
      <c r="AL16">
        <v>32.779000000000003</v>
      </c>
      <c r="AM16">
        <v>33.261000000000003</v>
      </c>
      <c r="AN16">
        <v>31.215</v>
      </c>
      <c r="AO16">
        <v>29.899000000000001</v>
      </c>
      <c r="AP16">
        <v>29.789000000000001</v>
      </c>
      <c r="AQ16">
        <v>29.312000000000001</v>
      </c>
      <c r="AR16">
        <v>29.981999999999999</v>
      </c>
      <c r="AS16">
        <v>31.965</v>
      </c>
      <c r="AT16">
        <v>31.248999999999999</v>
      </c>
      <c r="AU16">
        <v>31.196000000000002</v>
      </c>
      <c r="AV16">
        <v>31.524999999999999</v>
      </c>
      <c r="AW16">
        <v>32.493000000000002</v>
      </c>
      <c r="AX16">
        <v>33.325000000000003</v>
      </c>
      <c r="AY16">
        <v>31.890999999999998</v>
      </c>
      <c r="AZ16">
        <v>29.974</v>
      </c>
      <c r="BA16">
        <v>29.585000000000001</v>
      </c>
      <c r="BB16">
        <v>29.673999999999999</v>
      </c>
      <c r="BC16">
        <v>29.66</v>
      </c>
      <c r="BD16">
        <v>29.584</v>
      </c>
      <c r="BE16">
        <v>29.52</v>
      </c>
      <c r="BF16">
        <v>29.315999999999999</v>
      </c>
    </row>
    <row r="17" spans="1:58" x14ac:dyDescent="0.2">
      <c r="A17" t="s">
        <v>7</v>
      </c>
      <c r="B17" t="s">
        <v>35</v>
      </c>
      <c r="C17" t="s">
        <v>9</v>
      </c>
      <c r="D17" t="s">
        <v>36</v>
      </c>
      <c r="E17" t="s">
        <v>17</v>
      </c>
      <c r="F17" t="s">
        <v>12</v>
      </c>
      <c r="G17" t="s">
        <v>13</v>
      </c>
      <c r="H17">
        <v>34.901000000000003</v>
      </c>
      <c r="I17">
        <v>32.984999999999999</v>
      </c>
      <c r="J17">
        <v>31.843</v>
      </c>
      <c r="K17">
        <v>31.795000000000002</v>
      </c>
      <c r="L17">
        <v>34.258000000000003</v>
      </c>
      <c r="M17">
        <v>38.953000000000003</v>
      </c>
      <c r="N17">
        <v>37.606999999999999</v>
      </c>
      <c r="O17">
        <v>37.183999999999997</v>
      </c>
      <c r="P17">
        <v>38.933999999999997</v>
      </c>
      <c r="Q17">
        <v>36.991</v>
      </c>
      <c r="R17">
        <v>33.918999999999997</v>
      </c>
      <c r="S17">
        <v>35.421999999999997</v>
      </c>
      <c r="T17">
        <v>39.264000000000003</v>
      </c>
      <c r="U17">
        <v>43.459000000000003</v>
      </c>
      <c r="V17">
        <v>40.323</v>
      </c>
      <c r="W17">
        <v>39.119</v>
      </c>
      <c r="X17">
        <v>37.765999999999998</v>
      </c>
      <c r="Y17">
        <v>35.735999999999997</v>
      </c>
      <c r="Z17">
        <v>35.040999999999997</v>
      </c>
      <c r="AA17">
        <v>34.317999999999998</v>
      </c>
      <c r="AB17">
        <v>33.726999999999997</v>
      </c>
      <c r="AC17">
        <v>35.619999999999997</v>
      </c>
      <c r="AD17">
        <v>36.146000000000001</v>
      </c>
      <c r="AE17">
        <v>39.497999999999998</v>
      </c>
      <c r="AF17">
        <v>41.744</v>
      </c>
      <c r="AG17">
        <v>40.039000000000001</v>
      </c>
      <c r="AH17">
        <v>39.607999999999997</v>
      </c>
      <c r="AI17">
        <v>40.131</v>
      </c>
      <c r="AJ17">
        <v>42.085999999999999</v>
      </c>
      <c r="AK17">
        <v>45.045000000000002</v>
      </c>
      <c r="AL17">
        <v>46.505000000000003</v>
      </c>
      <c r="AM17">
        <v>46.555</v>
      </c>
      <c r="AN17">
        <v>45.768999999999998</v>
      </c>
      <c r="AO17">
        <v>45.735999999999997</v>
      </c>
      <c r="AP17">
        <v>45.198</v>
      </c>
      <c r="AQ17">
        <v>42.634999999999998</v>
      </c>
      <c r="AR17">
        <v>42.167000000000002</v>
      </c>
      <c r="AS17">
        <v>42.665999999999997</v>
      </c>
      <c r="AT17">
        <v>43.427</v>
      </c>
      <c r="AU17">
        <v>42.634</v>
      </c>
      <c r="AV17">
        <v>42.271000000000001</v>
      </c>
      <c r="AW17">
        <v>42.707999999999998</v>
      </c>
      <c r="AX17">
        <v>42.377000000000002</v>
      </c>
      <c r="AY17">
        <v>41.13</v>
      </c>
      <c r="AZ17">
        <v>40.606999999999999</v>
      </c>
      <c r="BA17">
        <v>38.813000000000002</v>
      </c>
      <c r="BB17">
        <v>39.26</v>
      </c>
      <c r="BC17">
        <v>39.732999999999997</v>
      </c>
      <c r="BD17">
        <v>40.170999999999999</v>
      </c>
      <c r="BE17">
        <v>40.436999999999998</v>
      </c>
      <c r="BF17">
        <v>40.590000000000003</v>
      </c>
    </row>
    <row r="18" spans="1:58" x14ac:dyDescent="0.2">
      <c r="A18" t="s">
        <v>7</v>
      </c>
      <c r="B18" t="s">
        <v>37</v>
      </c>
      <c r="C18" t="s">
        <v>9</v>
      </c>
      <c r="D18" t="s">
        <v>36</v>
      </c>
      <c r="E18" t="s">
        <v>19</v>
      </c>
      <c r="F18" t="s">
        <v>12</v>
      </c>
      <c r="G18" t="s">
        <v>20</v>
      </c>
      <c r="H18">
        <v>303.55</v>
      </c>
      <c r="I18">
        <v>289.21499999999997</v>
      </c>
      <c r="J18">
        <v>285.13900000000001</v>
      </c>
      <c r="K18">
        <v>306.01299999999998</v>
      </c>
      <c r="L18">
        <v>314.83199999999999</v>
      </c>
      <c r="M18">
        <v>310.709</v>
      </c>
      <c r="N18">
        <v>301.471</v>
      </c>
      <c r="O18">
        <v>328.30500000000001</v>
      </c>
      <c r="P18">
        <v>409.363</v>
      </c>
      <c r="Q18">
        <v>458.98500000000001</v>
      </c>
      <c r="R18">
        <v>397.35899999999998</v>
      </c>
      <c r="S18">
        <v>415.94600000000003</v>
      </c>
      <c r="T18">
        <v>495.51499999999999</v>
      </c>
      <c r="U18">
        <v>621.91800000000001</v>
      </c>
      <c r="V18">
        <v>566.29700000000003</v>
      </c>
      <c r="W18">
        <v>737.654</v>
      </c>
      <c r="X18">
        <v>868.77</v>
      </c>
      <c r="Y18">
        <v>967.88599999999997</v>
      </c>
      <c r="Z18">
        <v>1035.51</v>
      </c>
      <c r="AA18">
        <v>1101.134</v>
      </c>
      <c r="AB18">
        <v>1220.337</v>
      </c>
      <c r="AC18">
        <v>1351.3720000000001</v>
      </c>
      <c r="AD18">
        <v>1486.6179999999999</v>
      </c>
      <c r="AE18">
        <v>1680.942</v>
      </c>
      <c r="AF18">
        <v>1978.9369999999999</v>
      </c>
      <c r="AG18">
        <v>2325.5149999999999</v>
      </c>
      <c r="AH18">
        <v>2797.2860000000001</v>
      </c>
      <c r="AI18">
        <v>3612.21</v>
      </c>
      <c r="AJ18">
        <v>4653.3140000000003</v>
      </c>
      <c r="AK18">
        <v>5176.18</v>
      </c>
      <c r="AL18">
        <v>6138.9920000000002</v>
      </c>
      <c r="AM18">
        <v>7624.8609999999999</v>
      </c>
      <c r="AN18">
        <v>8682.9390000000003</v>
      </c>
      <c r="AO18">
        <v>9782.7839999999997</v>
      </c>
      <c r="AP18">
        <v>10701.415000000001</v>
      </c>
      <c r="AQ18">
        <v>11307.226000000001</v>
      </c>
      <c r="AR18">
        <v>11448.003000000001</v>
      </c>
      <c r="AS18">
        <v>12503.299000000001</v>
      </c>
      <c r="AT18">
        <v>14110.963</v>
      </c>
      <c r="AU18">
        <v>14572.41</v>
      </c>
      <c r="AV18">
        <v>15103.357</v>
      </c>
      <c r="AW18">
        <v>18190.803</v>
      </c>
      <c r="AX18">
        <v>18307.815999999999</v>
      </c>
      <c r="AY18">
        <v>18270.350999999999</v>
      </c>
      <c r="AZ18">
        <v>18749.758999999998</v>
      </c>
      <c r="BA18">
        <v>19398.577000000001</v>
      </c>
      <c r="BB18">
        <v>20650.754000000001</v>
      </c>
      <c r="BC18">
        <v>22016.581999999999</v>
      </c>
      <c r="BD18">
        <v>23451.376</v>
      </c>
      <c r="BE18">
        <v>24852.392</v>
      </c>
      <c r="BF18">
        <v>26336.991000000002</v>
      </c>
    </row>
    <row r="19" spans="1:58" x14ac:dyDescent="0.2">
      <c r="A19" t="s">
        <v>7</v>
      </c>
      <c r="B19" t="s">
        <v>38</v>
      </c>
      <c r="C19" t="s">
        <v>9</v>
      </c>
      <c r="D19" t="s">
        <v>36</v>
      </c>
      <c r="E19" t="s">
        <v>11</v>
      </c>
      <c r="F19" t="s">
        <v>12</v>
      </c>
      <c r="G19" t="s">
        <v>13</v>
      </c>
      <c r="H19">
        <v>32.572000000000003</v>
      </c>
      <c r="I19">
        <v>31.986999999999998</v>
      </c>
      <c r="J19">
        <v>35.026000000000003</v>
      </c>
      <c r="K19">
        <v>35.08</v>
      </c>
      <c r="L19">
        <v>35.052</v>
      </c>
      <c r="M19">
        <v>34.186999999999998</v>
      </c>
      <c r="N19">
        <v>35.47</v>
      </c>
      <c r="O19">
        <v>36.606999999999999</v>
      </c>
      <c r="P19">
        <v>36.482999999999997</v>
      </c>
      <c r="Q19">
        <v>35.704999999999998</v>
      </c>
      <c r="R19">
        <v>38.518000000000001</v>
      </c>
      <c r="S19">
        <v>38.722999999999999</v>
      </c>
      <c r="T19">
        <v>38.203000000000003</v>
      </c>
      <c r="U19">
        <v>41.948</v>
      </c>
      <c r="V19">
        <v>43.027999999999999</v>
      </c>
      <c r="W19">
        <v>41.563000000000002</v>
      </c>
      <c r="X19">
        <v>40.683999999999997</v>
      </c>
      <c r="Y19">
        <v>39.555</v>
      </c>
      <c r="Z19">
        <v>38.08</v>
      </c>
      <c r="AA19">
        <v>36.235999999999997</v>
      </c>
      <c r="AB19">
        <v>35.402000000000001</v>
      </c>
      <c r="AC19">
        <v>36.908000000000001</v>
      </c>
      <c r="AD19">
        <v>38.529000000000003</v>
      </c>
      <c r="AE19">
        <v>42.058999999999997</v>
      </c>
      <c r="AF19">
        <v>45.228000000000002</v>
      </c>
      <c r="AG19">
        <v>45.731000000000002</v>
      </c>
      <c r="AH19">
        <v>47.896000000000001</v>
      </c>
      <c r="AI19">
        <v>49.908000000000001</v>
      </c>
      <c r="AJ19">
        <v>51.124000000000002</v>
      </c>
      <c r="AK19">
        <v>49.744</v>
      </c>
      <c r="AL19">
        <v>50.378999999999998</v>
      </c>
      <c r="AM19">
        <v>48.338999999999999</v>
      </c>
      <c r="AN19">
        <v>48.249000000000002</v>
      </c>
      <c r="AO19">
        <v>47.250999999999998</v>
      </c>
      <c r="AP19">
        <v>47.404000000000003</v>
      </c>
      <c r="AQ19">
        <v>45.226999999999997</v>
      </c>
      <c r="AR19">
        <v>43.838999999999999</v>
      </c>
      <c r="AS19">
        <v>44.174999999999997</v>
      </c>
      <c r="AT19">
        <v>43.597999999999999</v>
      </c>
      <c r="AU19">
        <v>43.34</v>
      </c>
      <c r="AV19">
        <v>43.918999999999997</v>
      </c>
      <c r="AW19">
        <v>44.648000000000003</v>
      </c>
      <c r="AX19">
        <v>44.798000000000002</v>
      </c>
      <c r="AY19">
        <v>42.570999999999998</v>
      </c>
      <c r="AZ19">
        <v>42.868000000000002</v>
      </c>
      <c r="BA19">
        <v>42.116999999999997</v>
      </c>
      <c r="BB19">
        <v>42.036000000000001</v>
      </c>
      <c r="BC19">
        <v>42.279000000000003</v>
      </c>
      <c r="BD19">
        <v>42.521000000000001</v>
      </c>
      <c r="BE19">
        <v>42.643000000000001</v>
      </c>
      <c r="BF19">
        <v>42.65</v>
      </c>
    </row>
    <row r="20" spans="1:58" x14ac:dyDescent="0.2">
      <c r="A20" t="s">
        <v>7</v>
      </c>
      <c r="B20" t="s">
        <v>39</v>
      </c>
      <c r="C20" t="s">
        <v>9</v>
      </c>
      <c r="D20" t="s">
        <v>36</v>
      </c>
      <c r="E20" t="s">
        <v>15</v>
      </c>
      <c r="F20" t="s">
        <v>12</v>
      </c>
      <c r="G20" t="s">
        <v>13</v>
      </c>
      <c r="J20">
        <v>0.22</v>
      </c>
      <c r="K20">
        <v>-0.01</v>
      </c>
      <c r="L20">
        <v>7.0000000000000007E-2</v>
      </c>
      <c r="M20">
        <v>0.92300000000000004</v>
      </c>
      <c r="N20">
        <v>-0.34499999999999997</v>
      </c>
      <c r="O20">
        <v>-0.69899999999999995</v>
      </c>
      <c r="P20">
        <v>-0.96299999999999997</v>
      </c>
      <c r="Q20">
        <v>-0.91200000000000003</v>
      </c>
      <c r="R20">
        <v>-0.71699999999999997</v>
      </c>
      <c r="S20">
        <v>-1.0369999999999999</v>
      </c>
      <c r="T20">
        <v>-1.2170000000000001</v>
      </c>
      <c r="U20">
        <v>-0.88900000000000001</v>
      </c>
      <c r="V20">
        <v>-1.6759999999999999</v>
      </c>
      <c r="W20">
        <v>-0.94399999999999995</v>
      </c>
      <c r="X20">
        <v>-0.73299999999999998</v>
      </c>
      <c r="Y20">
        <v>-0.72599999999999998</v>
      </c>
      <c r="Z20">
        <v>-1.0760000000000001</v>
      </c>
      <c r="AA20">
        <v>-2.2959999999999998</v>
      </c>
      <c r="AB20">
        <v>-2.8109999999999999</v>
      </c>
      <c r="AC20">
        <v>-2.5619999999999998</v>
      </c>
      <c r="AD20">
        <v>-2.843</v>
      </c>
      <c r="AE20">
        <v>-2.36</v>
      </c>
      <c r="AF20">
        <v>-1.4890000000000001</v>
      </c>
      <c r="AG20">
        <v>-1.38</v>
      </c>
      <c r="AH20">
        <v>-1.1259999999999999</v>
      </c>
      <c r="AI20">
        <v>5.8000000000000003E-2</v>
      </c>
      <c r="AJ20">
        <v>-2.4E-2</v>
      </c>
      <c r="AK20">
        <v>-1.7210000000000001</v>
      </c>
      <c r="AL20">
        <v>-0.35599999999999998</v>
      </c>
      <c r="AM20">
        <v>-9.6000000000000002E-2</v>
      </c>
      <c r="AN20">
        <v>-0.29699999999999999</v>
      </c>
      <c r="AO20">
        <v>-0.82299999999999995</v>
      </c>
      <c r="AP20">
        <v>-0.67200000000000004</v>
      </c>
      <c r="AQ20">
        <v>-2.5</v>
      </c>
      <c r="AR20">
        <v>-3.3260000000000001</v>
      </c>
      <c r="AS20">
        <v>-3.339</v>
      </c>
      <c r="AT20">
        <v>-4.202</v>
      </c>
      <c r="AU20">
        <v>-6.0049999999999999</v>
      </c>
      <c r="AV20">
        <v>-9.5630000000000006</v>
      </c>
      <c r="AW20">
        <v>-5.9020000000000001</v>
      </c>
      <c r="AX20">
        <v>-7.319</v>
      </c>
      <c r="AY20">
        <v>-6.7080000000000002</v>
      </c>
      <c r="AZ20">
        <v>-7.343</v>
      </c>
      <c r="BA20">
        <v>-8.5730000000000004</v>
      </c>
      <c r="BB20">
        <v>-8.5109999999999992</v>
      </c>
      <c r="BC20">
        <v>-8.3840000000000003</v>
      </c>
      <c r="BD20">
        <v>-8.2200000000000006</v>
      </c>
      <c r="BE20">
        <v>-8.0410000000000004</v>
      </c>
      <c r="BF20">
        <v>-7.9859999999999998</v>
      </c>
    </row>
    <row r="21" spans="1:58" x14ac:dyDescent="0.2">
      <c r="A21" t="s">
        <v>7</v>
      </c>
      <c r="B21" t="s">
        <v>40</v>
      </c>
      <c r="C21" t="s">
        <v>9</v>
      </c>
      <c r="D21" t="s">
        <v>36</v>
      </c>
      <c r="E21" t="s">
        <v>22</v>
      </c>
      <c r="F21" t="s">
        <v>12</v>
      </c>
      <c r="G21" t="s">
        <v>20</v>
      </c>
      <c r="Y21">
        <v>36.963000000000001</v>
      </c>
      <c r="Z21">
        <v>31.471</v>
      </c>
      <c r="AA21">
        <v>21.114000000000001</v>
      </c>
      <c r="AB21">
        <v>20.431999999999999</v>
      </c>
      <c r="AC21">
        <v>17.405000000000001</v>
      </c>
      <c r="AD21">
        <v>35.421999999999997</v>
      </c>
      <c r="AE21">
        <v>43.052</v>
      </c>
      <c r="AF21">
        <v>68.941000000000003</v>
      </c>
      <c r="AG21">
        <v>132.37799999999999</v>
      </c>
      <c r="AH21">
        <v>231.84299999999999</v>
      </c>
      <c r="AI21">
        <v>353.18299999999999</v>
      </c>
      <c r="AJ21">
        <v>420.56900000000002</v>
      </c>
      <c r="AK21">
        <v>243.25700000000001</v>
      </c>
      <c r="AL21">
        <v>237.81</v>
      </c>
      <c r="AM21">
        <v>136.09700000000001</v>
      </c>
      <c r="AN21">
        <v>215.392</v>
      </c>
      <c r="AO21">
        <v>148.20400000000001</v>
      </c>
      <c r="AP21">
        <v>236.047</v>
      </c>
      <c r="AQ21">
        <v>293.02199999999999</v>
      </c>
      <c r="AR21">
        <v>191.33699999999999</v>
      </c>
      <c r="AS21">
        <v>188.67599999999999</v>
      </c>
      <c r="AT21">
        <v>24.131</v>
      </c>
      <c r="AU21">
        <v>102.91</v>
      </c>
      <c r="AV21">
        <v>248.83600000000001</v>
      </c>
      <c r="AW21">
        <v>352.88600000000002</v>
      </c>
      <c r="AX21">
        <v>443.37400000000002</v>
      </c>
      <c r="AY21">
        <v>263.38200000000001</v>
      </c>
      <c r="AZ21">
        <v>423.91899999999998</v>
      </c>
      <c r="BA21">
        <v>640.83399999999995</v>
      </c>
      <c r="BB21">
        <v>573.12800000000004</v>
      </c>
      <c r="BC21">
        <v>560.69299999999998</v>
      </c>
      <c r="BD21">
        <v>551.13400000000001</v>
      </c>
      <c r="BE21">
        <v>548.24099999999999</v>
      </c>
      <c r="BF21">
        <v>542.58600000000001</v>
      </c>
    </row>
    <row r="23" spans="1:58" x14ac:dyDescent="0.2">
      <c r="A23" t="s">
        <v>7</v>
      </c>
      <c r="B23" t="s">
        <v>41</v>
      </c>
      <c r="C23" t="s">
        <v>9</v>
      </c>
      <c r="D23" t="s">
        <v>42</v>
      </c>
      <c r="E23" t="s">
        <v>17</v>
      </c>
      <c r="F23" t="s">
        <v>12</v>
      </c>
      <c r="G23" t="s">
        <v>13</v>
      </c>
      <c r="S23">
        <v>26.222000000000001</v>
      </c>
      <c r="T23">
        <v>24.652000000000001</v>
      </c>
      <c r="U23">
        <v>22.460999999999999</v>
      </c>
      <c r="V23">
        <v>23.491</v>
      </c>
      <c r="W23">
        <v>22.349</v>
      </c>
      <c r="X23">
        <v>21.69</v>
      </c>
      <c r="Y23">
        <v>21.803000000000001</v>
      </c>
      <c r="Z23">
        <v>22.56</v>
      </c>
      <c r="AA23">
        <v>22.815999999999999</v>
      </c>
      <c r="AB23">
        <v>23.385000000000002</v>
      </c>
      <c r="AC23">
        <v>22.858000000000001</v>
      </c>
      <c r="AD23">
        <v>21.789000000000001</v>
      </c>
      <c r="AE23">
        <v>21.689</v>
      </c>
      <c r="AF23">
        <v>21.908999999999999</v>
      </c>
      <c r="AG23">
        <v>22.184000000000001</v>
      </c>
      <c r="AH23">
        <v>23.198</v>
      </c>
      <c r="AI23">
        <v>23.916</v>
      </c>
      <c r="AJ23">
        <v>23.411000000000001</v>
      </c>
      <c r="AK23">
        <v>20.178999999999998</v>
      </c>
      <c r="AL23">
        <v>20.76</v>
      </c>
      <c r="AM23">
        <v>21.318999999999999</v>
      </c>
      <c r="AN23">
        <v>19.803000000000001</v>
      </c>
      <c r="AO23">
        <v>19.451000000000001</v>
      </c>
      <c r="AP23">
        <v>19.786000000000001</v>
      </c>
      <c r="AQ23">
        <v>20.172999999999998</v>
      </c>
      <c r="AR23">
        <v>20.393999999999998</v>
      </c>
      <c r="AS23">
        <v>20.992000000000001</v>
      </c>
      <c r="AT23">
        <v>21.609000000000002</v>
      </c>
      <c r="AU23">
        <v>22.382999999999999</v>
      </c>
      <c r="AV23">
        <v>22.013000000000002</v>
      </c>
      <c r="AW23">
        <v>22.779</v>
      </c>
      <c r="AX23">
        <v>23.878</v>
      </c>
      <c r="AY23">
        <v>22.372</v>
      </c>
      <c r="AZ23">
        <v>21.312000000000001</v>
      </c>
      <c r="BA23">
        <v>21.526</v>
      </c>
      <c r="BB23">
        <v>21.501000000000001</v>
      </c>
      <c r="BC23">
        <v>21.577999999999999</v>
      </c>
      <c r="BD23">
        <v>21.687999999999999</v>
      </c>
      <c r="BE23">
        <v>21.686</v>
      </c>
      <c r="BF23">
        <v>21.724</v>
      </c>
    </row>
    <row r="24" spans="1:58" x14ac:dyDescent="0.2">
      <c r="A24" t="s">
        <v>7</v>
      </c>
      <c r="B24" t="s">
        <v>43</v>
      </c>
      <c r="C24" t="s">
        <v>9</v>
      </c>
      <c r="D24" t="s">
        <v>42</v>
      </c>
      <c r="E24" t="s">
        <v>22</v>
      </c>
      <c r="F24" t="s">
        <v>12</v>
      </c>
      <c r="G24" t="s">
        <v>20</v>
      </c>
      <c r="Y24">
        <v>56.94</v>
      </c>
      <c r="Z24">
        <v>22.97</v>
      </c>
      <c r="AA24">
        <v>-36.11</v>
      </c>
      <c r="AB24">
        <v>-94.212999999999994</v>
      </c>
      <c r="AC24">
        <v>-23.63</v>
      </c>
      <c r="AD24">
        <v>43.448</v>
      </c>
      <c r="AE24">
        <v>21.655000000000001</v>
      </c>
      <c r="AF24">
        <v>71.650000000000006</v>
      </c>
      <c r="AG24">
        <v>11.156000000000001</v>
      </c>
      <c r="AH24">
        <v>-18.443999999999999</v>
      </c>
      <c r="AI24">
        <v>5.1890000000000001</v>
      </c>
      <c r="AJ24">
        <v>-259.93299999999999</v>
      </c>
      <c r="AK24">
        <v>-39.176000000000002</v>
      </c>
      <c r="AL24">
        <v>-40.814</v>
      </c>
      <c r="AM24">
        <v>-47.924999999999997</v>
      </c>
      <c r="AN24">
        <v>124.32899999999999</v>
      </c>
      <c r="AO24">
        <v>256.23200000000003</v>
      </c>
      <c r="AP24">
        <v>321.904</v>
      </c>
      <c r="AQ24">
        <v>341.40899999999999</v>
      </c>
      <c r="AR24">
        <v>403.67599999999999</v>
      </c>
      <c r="AS24">
        <v>430.41899999999998</v>
      </c>
      <c r="AT24">
        <v>412.04199999999997</v>
      </c>
      <c r="AU24">
        <v>324.68299999999999</v>
      </c>
      <c r="AV24">
        <v>242.16499999999999</v>
      </c>
      <c r="AW24">
        <v>410.80399999999997</v>
      </c>
      <c r="AX24">
        <v>-20.331</v>
      </c>
      <c r="AY24">
        <v>264.48899999999998</v>
      </c>
      <c r="AZ24">
        <v>430.64400000000001</v>
      </c>
      <c r="BA24">
        <v>409.25700000000001</v>
      </c>
      <c r="BB24">
        <v>419.37700000000001</v>
      </c>
      <c r="BC24">
        <v>425.029</v>
      </c>
      <c r="BD24">
        <v>433.43700000000001</v>
      </c>
      <c r="BE24">
        <v>446.048</v>
      </c>
      <c r="BF24">
        <v>454.06599999999997</v>
      </c>
    </row>
    <row r="25" spans="1:58" x14ac:dyDescent="0.2">
      <c r="A25" t="s">
        <v>7</v>
      </c>
      <c r="B25" t="s">
        <v>44</v>
      </c>
      <c r="C25" t="s">
        <v>9</v>
      </c>
      <c r="D25" t="s">
        <v>42</v>
      </c>
      <c r="E25" t="s">
        <v>45</v>
      </c>
      <c r="F25" t="s">
        <v>12</v>
      </c>
      <c r="G25" t="s">
        <v>20</v>
      </c>
      <c r="AA25">
        <v>1121.2840000000001</v>
      </c>
      <c r="AB25">
        <v>1169.797</v>
      </c>
      <c r="AC25">
        <v>1204.3679999999999</v>
      </c>
      <c r="AD25">
        <v>1310.184</v>
      </c>
      <c r="AE25">
        <v>1544.87</v>
      </c>
      <c r="AF25">
        <v>1862.049</v>
      </c>
      <c r="AG25">
        <v>2031.58</v>
      </c>
      <c r="AH25">
        <v>2308.3220000000001</v>
      </c>
      <c r="AI25">
        <v>2755.4090000000001</v>
      </c>
      <c r="AJ25">
        <v>3071.498</v>
      </c>
      <c r="AK25">
        <v>2469.7370000000001</v>
      </c>
      <c r="AL25">
        <v>2749.518</v>
      </c>
      <c r="AM25">
        <v>3219.5050000000001</v>
      </c>
      <c r="AN25">
        <v>3223.221</v>
      </c>
      <c r="AO25">
        <v>3322.143</v>
      </c>
      <c r="AP25">
        <v>3481.297</v>
      </c>
      <c r="AQ25">
        <v>3177.1390000000001</v>
      </c>
      <c r="AR25">
        <v>3186.768</v>
      </c>
      <c r="AS25">
        <v>3508.7350000000001</v>
      </c>
      <c r="AT25">
        <v>3802.75</v>
      </c>
      <c r="AU25">
        <v>3763.7060000000001</v>
      </c>
      <c r="AV25">
        <v>3467.1480000000001</v>
      </c>
      <c r="AW25">
        <v>4172.51</v>
      </c>
      <c r="AX25">
        <v>4448.6229999999996</v>
      </c>
      <c r="AY25">
        <v>4549.8850000000002</v>
      </c>
      <c r="AZ25">
        <v>4695.4189999999999</v>
      </c>
    </row>
    <row r="26" spans="1:58" x14ac:dyDescent="0.2">
      <c r="A26" t="s">
        <v>7</v>
      </c>
      <c r="B26" t="s">
        <v>46</v>
      </c>
      <c r="C26" t="s">
        <v>9</v>
      </c>
      <c r="D26" t="s">
        <v>42</v>
      </c>
      <c r="E26" t="s">
        <v>11</v>
      </c>
      <c r="F26" t="s">
        <v>12</v>
      </c>
      <c r="G26" t="s">
        <v>13</v>
      </c>
      <c r="S26">
        <v>22.963999999999999</v>
      </c>
      <c r="T26">
        <v>22.334</v>
      </c>
      <c r="U26">
        <v>21.968</v>
      </c>
      <c r="V26">
        <v>22.253</v>
      </c>
      <c r="W26">
        <v>22.597999999999999</v>
      </c>
      <c r="X26">
        <v>22.35</v>
      </c>
      <c r="Y26">
        <v>23.027000000000001</v>
      </c>
      <c r="Z26">
        <v>23.26</v>
      </c>
      <c r="AA26">
        <v>23.288</v>
      </c>
      <c r="AB26">
        <v>22.722000000000001</v>
      </c>
      <c r="AC26">
        <v>22.728000000000002</v>
      </c>
      <c r="AD26">
        <v>22.347999999999999</v>
      </c>
      <c r="AE26">
        <v>22.035</v>
      </c>
      <c r="AF26">
        <v>23.006</v>
      </c>
      <c r="AG26">
        <v>22.622</v>
      </c>
      <c r="AH26">
        <v>23.602</v>
      </c>
      <c r="AI26">
        <v>24.100999999999999</v>
      </c>
      <c r="AJ26">
        <v>22.795999999999999</v>
      </c>
      <c r="AK26">
        <v>20.698</v>
      </c>
      <c r="AL26">
        <v>21.364999999999998</v>
      </c>
      <c r="AM26">
        <v>22.187000000000001</v>
      </c>
      <c r="AN26">
        <v>21.73</v>
      </c>
      <c r="AO26">
        <v>22.242000000000001</v>
      </c>
      <c r="AP26">
        <v>22.827999999999999</v>
      </c>
      <c r="AQ26">
        <v>23.416</v>
      </c>
      <c r="AR26">
        <v>24.12</v>
      </c>
      <c r="AS26">
        <v>24.597000000000001</v>
      </c>
      <c r="AT26">
        <v>25.189</v>
      </c>
      <c r="AU26">
        <v>25.437999999999999</v>
      </c>
      <c r="AV26">
        <v>24.402000000000001</v>
      </c>
      <c r="AW26">
        <v>26.422999999999998</v>
      </c>
      <c r="AX26">
        <v>24.855</v>
      </c>
      <c r="AY26">
        <v>24.923999999999999</v>
      </c>
      <c r="AZ26">
        <v>24.765000000000001</v>
      </c>
      <c r="BA26">
        <v>24.69</v>
      </c>
      <c r="BB26">
        <v>24.56</v>
      </c>
      <c r="BC26">
        <v>24.587</v>
      </c>
      <c r="BD26">
        <v>24.655000000000001</v>
      </c>
      <c r="BE26">
        <v>24.638000000000002</v>
      </c>
      <c r="BF26">
        <v>24.646000000000001</v>
      </c>
    </row>
    <row r="27" spans="1:58" x14ac:dyDescent="0.2">
      <c r="A27" t="s">
        <v>7</v>
      </c>
      <c r="B27" t="s">
        <v>47</v>
      </c>
      <c r="C27" t="s">
        <v>9</v>
      </c>
      <c r="D27" t="s">
        <v>42</v>
      </c>
      <c r="E27" t="s">
        <v>48</v>
      </c>
      <c r="F27" t="s">
        <v>12</v>
      </c>
      <c r="G27" t="s">
        <v>20</v>
      </c>
      <c r="AA27">
        <v>1075.6099999999999</v>
      </c>
      <c r="AB27">
        <v>1177.2429999999999</v>
      </c>
      <c r="AC27">
        <v>1148.3340000000001</v>
      </c>
      <c r="AD27">
        <v>1180.6990000000001</v>
      </c>
      <c r="AE27">
        <v>1409.5830000000001</v>
      </c>
      <c r="AF27">
        <v>1708.683</v>
      </c>
      <c r="AG27">
        <v>1934.989</v>
      </c>
      <c r="AH27">
        <v>2255.377</v>
      </c>
      <c r="AI27">
        <v>2646.402</v>
      </c>
      <c r="AJ27">
        <v>3044.0390000000002</v>
      </c>
      <c r="AK27">
        <v>2351.1030000000001</v>
      </c>
      <c r="AL27">
        <v>2649.2139999999999</v>
      </c>
      <c r="AM27">
        <v>3106.9989999999998</v>
      </c>
      <c r="AN27">
        <v>2962.4830000000002</v>
      </c>
      <c r="AO27">
        <v>2981.8519999999999</v>
      </c>
      <c r="AP27">
        <v>3052.7530000000002</v>
      </c>
      <c r="AQ27">
        <v>2714.114</v>
      </c>
      <c r="AR27">
        <v>2708.6469999999999</v>
      </c>
      <c r="AS27">
        <v>2987.5770000000002</v>
      </c>
      <c r="AT27">
        <v>3307.7339999999999</v>
      </c>
      <c r="AU27">
        <v>3350.2020000000002</v>
      </c>
      <c r="AV27">
        <v>3079.57</v>
      </c>
      <c r="AW27">
        <v>3694.498</v>
      </c>
      <c r="AX27">
        <v>4319.8149999999996</v>
      </c>
      <c r="AY27">
        <v>4135.0069999999996</v>
      </c>
      <c r="AZ27">
        <v>4122.4790000000003</v>
      </c>
    </row>
    <row r="28" spans="1:58" x14ac:dyDescent="0.2">
      <c r="A28" t="s">
        <v>7</v>
      </c>
      <c r="B28" t="s">
        <v>49</v>
      </c>
      <c r="C28" t="s">
        <v>9</v>
      </c>
      <c r="D28" t="s">
        <v>42</v>
      </c>
      <c r="E28" t="s">
        <v>50</v>
      </c>
      <c r="F28" t="s">
        <v>12</v>
      </c>
      <c r="G28" t="s">
        <v>20</v>
      </c>
      <c r="AA28">
        <v>-23.332000000000001</v>
      </c>
      <c r="AB28">
        <v>-69.251999999999995</v>
      </c>
      <c r="AC28">
        <v>25.504000000000001</v>
      </c>
      <c r="AD28">
        <v>8.7409999999999997</v>
      </c>
      <c r="AE28">
        <v>1.8140000000000001</v>
      </c>
      <c r="AF28">
        <v>87.962000000000003</v>
      </c>
      <c r="AG28">
        <v>31.731000000000002</v>
      </c>
      <c r="AH28">
        <v>-4.4859999999999998</v>
      </c>
      <c r="AI28">
        <v>-23.238</v>
      </c>
      <c r="AJ28">
        <v>-346.976</v>
      </c>
      <c r="AK28">
        <v>49.872999999999998</v>
      </c>
      <c r="AL28">
        <v>-23.04</v>
      </c>
      <c r="AM28">
        <v>-48.302999999999997</v>
      </c>
      <c r="AN28">
        <v>167.65</v>
      </c>
      <c r="AO28">
        <v>354.44</v>
      </c>
      <c r="AP28">
        <v>359.86</v>
      </c>
      <c r="AQ28">
        <v>329.90600000000001</v>
      </c>
      <c r="AR28">
        <v>379.14100000000002</v>
      </c>
      <c r="AS28">
        <v>377.029</v>
      </c>
      <c r="AT28">
        <v>358.11</v>
      </c>
      <c r="AU28">
        <v>237.774</v>
      </c>
      <c r="AV28">
        <v>225.99700000000001</v>
      </c>
      <c r="AW28">
        <v>420.38600000000002</v>
      </c>
      <c r="AX28">
        <v>61.393999999999998</v>
      </c>
      <c r="AY28">
        <v>337.44400000000002</v>
      </c>
      <c r="AZ28">
        <v>508.06200000000001</v>
      </c>
    </row>
    <row r="29" spans="1:58" x14ac:dyDescent="0.2">
      <c r="A29" t="s">
        <v>7</v>
      </c>
      <c r="B29" t="s">
        <v>51</v>
      </c>
      <c r="C29" t="s">
        <v>9</v>
      </c>
      <c r="D29" t="s">
        <v>42</v>
      </c>
      <c r="E29" t="s">
        <v>19</v>
      </c>
      <c r="F29" t="s">
        <v>12</v>
      </c>
      <c r="G29" t="s">
        <v>20</v>
      </c>
      <c r="S29">
        <v>6116.23</v>
      </c>
      <c r="T29">
        <v>6745.3140000000003</v>
      </c>
      <c r="U29">
        <v>6130.9219999999996</v>
      </c>
      <c r="V29">
        <v>6476.2449999999999</v>
      </c>
      <c r="W29">
        <v>7643.4250000000002</v>
      </c>
      <c r="X29">
        <v>7760.35</v>
      </c>
      <c r="Y29">
        <v>6969.933</v>
      </c>
      <c r="Z29">
        <v>7134.1819999999998</v>
      </c>
      <c r="AA29">
        <v>7152.3379999999997</v>
      </c>
      <c r="AB29">
        <v>6524.1170000000002</v>
      </c>
      <c r="AC29">
        <v>6622.7370000000001</v>
      </c>
      <c r="AD29">
        <v>7227.1090000000004</v>
      </c>
      <c r="AE29">
        <v>8906.3140000000003</v>
      </c>
      <c r="AF29">
        <v>10212.684999999999</v>
      </c>
      <c r="AG29">
        <v>10605.218999999999</v>
      </c>
      <c r="AH29">
        <v>11277.463</v>
      </c>
      <c r="AI29">
        <v>12994.496999999999</v>
      </c>
      <c r="AJ29">
        <v>14294.138999999999</v>
      </c>
      <c r="AK29">
        <v>13070.748</v>
      </c>
      <c r="AL29">
        <v>12797.063</v>
      </c>
      <c r="AM29">
        <v>13806.913</v>
      </c>
      <c r="AN29">
        <v>12793.355</v>
      </c>
      <c r="AO29">
        <v>13357.212</v>
      </c>
      <c r="AP29">
        <v>13684.874</v>
      </c>
      <c r="AQ29">
        <v>11830.508</v>
      </c>
      <c r="AR29">
        <v>12119.950999999999</v>
      </c>
      <c r="AS29">
        <v>12837.964</v>
      </c>
      <c r="AT29">
        <v>13879.034</v>
      </c>
      <c r="AU29">
        <v>13592.239</v>
      </c>
      <c r="AV29">
        <v>13256.907999999999</v>
      </c>
      <c r="AW29">
        <v>14934.587</v>
      </c>
      <c r="AX29">
        <v>14498.999</v>
      </c>
      <c r="AY29">
        <v>15831.829</v>
      </c>
      <c r="AZ29">
        <v>16447.395</v>
      </c>
      <c r="BA29">
        <v>17748.965</v>
      </c>
      <c r="BB29">
        <v>18914.469000000001</v>
      </c>
      <c r="BC29">
        <v>19525.881000000001</v>
      </c>
      <c r="BD29">
        <v>20155.039000000001</v>
      </c>
      <c r="BE29">
        <v>20806.019</v>
      </c>
      <c r="BF29">
        <v>21463.175999999999</v>
      </c>
    </row>
    <row r="31" spans="1:58" x14ac:dyDescent="0.2">
      <c r="A31" t="s">
        <v>7</v>
      </c>
      <c r="B31" t="s">
        <v>52</v>
      </c>
      <c r="C31" t="s">
        <v>9</v>
      </c>
      <c r="D31" t="s">
        <v>53</v>
      </c>
      <c r="E31" t="s">
        <v>22</v>
      </c>
      <c r="F31" t="s">
        <v>12</v>
      </c>
      <c r="G31" t="s">
        <v>20</v>
      </c>
      <c r="H31">
        <v>-56.302999999999997</v>
      </c>
      <c r="I31">
        <v>-82.162999999999997</v>
      </c>
      <c r="J31">
        <v>-91.784999999999997</v>
      </c>
      <c r="K31">
        <v>-75.935000000000002</v>
      </c>
      <c r="L31">
        <v>-67.930999999999997</v>
      </c>
      <c r="M31">
        <v>-63.53</v>
      </c>
      <c r="N31">
        <v>-66.356999999999999</v>
      </c>
      <c r="O31">
        <v>-63.518000000000001</v>
      </c>
      <c r="P31">
        <v>-57.262999999999998</v>
      </c>
      <c r="Q31">
        <v>-83.358999999999995</v>
      </c>
      <c r="R31">
        <v>-111.66</v>
      </c>
      <c r="S31">
        <v>-147.953</v>
      </c>
      <c r="T31">
        <v>-132.376</v>
      </c>
      <c r="U31">
        <v>-61.944000000000003</v>
      </c>
      <c r="V31">
        <v>-85.004999999999995</v>
      </c>
      <c r="W31">
        <v>-70.570999999999998</v>
      </c>
      <c r="X31">
        <v>-58.366</v>
      </c>
      <c r="Y31">
        <v>-14.098000000000001</v>
      </c>
      <c r="Z31">
        <v>-87.209000000000003</v>
      </c>
      <c r="AA31">
        <v>-103.002</v>
      </c>
      <c r="AB31">
        <v>-150.108</v>
      </c>
      <c r="AC31">
        <v>-182.95699999999999</v>
      </c>
      <c r="AD31">
        <v>-142.66300000000001</v>
      </c>
      <c r="AE31">
        <v>-80.046999999999997</v>
      </c>
      <c r="AF31">
        <v>20.745000000000001</v>
      </c>
      <c r="AG31">
        <v>52.927999999999997</v>
      </c>
      <c r="AH31">
        <v>176.64500000000001</v>
      </c>
      <c r="AI31">
        <v>204.06399999999999</v>
      </c>
      <c r="AJ31">
        <v>90.602000000000004</v>
      </c>
      <c r="AK31">
        <v>170.79300000000001</v>
      </c>
      <c r="AL31">
        <v>310.21499999999997</v>
      </c>
      <c r="AM31">
        <v>329.80599999999998</v>
      </c>
      <c r="AN31">
        <v>352.16399999999999</v>
      </c>
      <c r="AO31">
        <v>416.38900000000001</v>
      </c>
      <c r="AP31">
        <v>408.95299999999997</v>
      </c>
      <c r="AQ31">
        <v>184.047</v>
      </c>
      <c r="AR31">
        <v>284.47300000000001</v>
      </c>
      <c r="AS31">
        <v>473.43299999999999</v>
      </c>
      <c r="AT31">
        <v>376.46</v>
      </c>
      <c r="AU31">
        <v>396.834</v>
      </c>
      <c r="AV31">
        <v>294.66399999999999</v>
      </c>
      <c r="AW31">
        <v>830.69500000000005</v>
      </c>
      <c r="AX31">
        <v>431.66300000000001</v>
      </c>
      <c r="AY31">
        <v>287.28100000000001</v>
      </c>
      <c r="AZ31">
        <v>494.92399999999998</v>
      </c>
      <c r="BA31">
        <v>424.54399999999998</v>
      </c>
      <c r="BB31">
        <v>372.18299999999999</v>
      </c>
      <c r="BC31">
        <v>363.56400000000002</v>
      </c>
      <c r="BD31">
        <v>318.04000000000002</v>
      </c>
      <c r="BE31">
        <v>268.23700000000002</v>
      </c>
      <c r="BF31">
        <v>299.041</v>
      </c>
    </row>
    <row r="32" spans="1:58" x14ac:dyDescent="0.2">
      <c r="A32" t="s">
        <v>7</v>
      </c>
      <c r="B32" t="s">
        <v>54</v>
      </c>
      <c r="C32" t="s">
        <v>9</v>
      </c>
      <c r="D32" t="s">
        <v>53</v>
      </c>
      <c r="E32" t="s">
        <v>19</v>
      </c>
      <c r="F32" t="s">
        <v>12</v>
      </c>
      <c r="G32" t="s">
        <v>20</v>
      </c>
      <c r="H32">
        <v>11257.209000000001</v>
      </c>
      <c r="I32">
        <v>11552.049000000001</v>
      </c>
      <c r="J32">
        <v>11340.968000000001</v>
      </c>
      <c r="K32">
        <v>11650.964</v>
      </c>
      <c r="L32">
        <v>12065.98</v>
      </c>
      <c r="M32">
        <v>12598.272999999999</v>
      </c>
      <c r="N32">
        <v>14844.155000000001</v>
      </c>
      <c r="O32">
        <v>17097.242999999999</v>
      </c>
      <c r="P32">
        <v>19225.091</v>
      </c>
      <c r="Q32">
        <v>20240.472000000002</v>
      </c>
      <c r="R32">
        <v>22800.17</v>
      </c>
      <c r="S32">
        <v>23769.603999999999</v>
      </c>
      <c r="T32">
        <v>25396.308000000001</v>
      </c>
      <c r="U32">
        <v>26124.996999999999</v>
      </c>
      <c r="V32">
        <v>28100.191999999999</v>
      </c>
      <c r="W32">
        <v>31352.205000000002</v>
      </c>
      <c r="X32">
        <v>32256.234</v>
      </c>
      <c r="Y32">
        <v>32186.059000000001</v>
      </c>
      <c r="Z32">
        <v>32037.075000000001</v>
      </c>
      <c r="AA32">
        <v>33117.510999999999</v>
      </c>
      <c r="AB32">
        <v>34263.497000000003</v>
      </c>
      <c r="AC32">
        <v>34017.995999999999</v>
      </c>
      <c r="AD32">
        <v>35100.175999999999</v>
      </c>
      <c r="AE32">
        <v>39415.472999999998</v>
      </c>
      <c r="AF32">
        <v>44373.63</v>
      </c>
      <c r="AG32">
        <v>48097.281999999999</v>
      </c>
      <c r="AH32">
        <v>52123.661</v>
      </c>
      <c r="AI32">
        <v>58865.936999999998</v>
      </c>
      <c r="AJ32">
        <v>64647.38</v>
      </c>
      <c r="AK32">
        <v>61239.720999999998</v>
      </c>
      <c r="AL32">
        <v>67039.03</v>
      </c>
      <c r="AM32">
        <v>74460.600999999995</v>
      </c>
      <c r="AN32">
        <v>75903.095000000001</v>
      </c>
      <c r="AO32">
        <v>78175.892999999996</v>
      </c>
      <c r="AP32">
        <v>80339.035999999993</v>
      </c>
      <c r="AQ32">
        <v>75830.967999999993</v>
      </c>
      <c r="AR32">
        <v>77051.494999999995</v>
      </c>
      <c r="AS32">
        <v>81951.770999999993</v>
      </c>
      <c r="AT32">
        <v>87038.870999999999</v>
      </c>
      <c r="AU32">
        <v>88323.316999999995</v>
      </c>
      <c r="AV32">
        <v>86051.312999999995</v>
      </c>
      <c r="AW32">
        <v>98225.82</v>
      </c>
      <c r="AX32">
        <v>102401.753</v>
      </c>
      <c r="AY32">
        <v>106939.787</v>
      </c>
      <c r="AZ32">
        <v>111112.86</v>
      </c>
      <c r="BA32">
        <v>117165.394</v>
      </c>
      <c r="BB32">
        <v>123584.49400000001</v>
      </c>
      <c r="BC32">
        <v>129606.15700000001</v>
      </c>
      <c r="BD32">
        <v>136029.83199999999</v>
      </c>
      <c r="BE32">
        <v>142576.29699999999</v>
      </c>
      <c r="BF32">
        <v>149567.527</v>
      </c>
    </row>
    <row r="33" spans="5:58" x14ac:dyDescent="0.2">
      <c r="E33" t="s">
        <v>68</v>
      </c>
      <c r="X33">
        <v>4845.4520000000002</v>
      </c>
      <c r="Y33">
        <v>4981.7160000000003</v>
      </c>
      <c r="Z33">
        <v>5024.2889999999998</v>
      </c>
      <c r="AA33">
        <v>5514.6210000000001</v>
      </c>
      <c r="AB33">
        <v>6124.5259999999998</v>
      </c>
      <c r="AC33">
        <v>5893.0630000000001</v>
      </c>
      <c r="AD33">
        <v>6088.4930000000004</v>
      </c>
      <c r="AE33">
        <v>6980.0439999999999</v>
      </c>
      <c r="AF33">
        <v>8337.0290000000005</v>
      </c>
      <c r="AG33">
        <v>9301.7430000000004</v>
      </c>
      <c r="AH33">
        <v>10484.757</v>
      </c>
      <c r="AI33">
        <v>11846.09</v>
      </c>
      <c r="AJ33">
        <v>13249.065000000001</v>
      </c>
      <c r="AK33">
        <v>10426.965</v>
      </c>
      <c r="AL33">
        <v>12112.39</v>
      </c>
      <c r="AM33">
        <v>14142.816999999999</v>
      </c>
      <c r="AN33">
        <v>14054.995999999999</v>
      </c>
      <c r="AO33">
        <v>14276.028</v>
      </c>
      <c r="AP33">
        <v>14617.179</v>
      </c>
      <c r="AQ33">
        <v>13125.382</v>
      </c>
      <c r="AR33">
        <v>12981.896000000001</v>
      </c>
      <c r="AS33">
        <v>14139.749</v>
      </c>
      <c r="AT33">
        <v>15471.838</v>
      </c>
      <c r="AU33">
        <v>15300.68</v>
      </c>
      <c r="AV33">
        <v>13855.313</v>
      </c>
      <c r="AW33">
        <v>16837.305</v>
      </c>
      <c r="AX33">
        <v>19172.606</v>
      </c>
      <c r="AY33">
        <v>18735.254000000001</v>
      </c>
      <c r="AZ33">
        <v>19214.128000000001</v>
      </c>
      <c r="BA33">
        <v>20309.7</v>
      </c>
      <c r="BB33">
        <v>20947.190999999999</v>
      </c>
      <c r="BC33">
        <v>21571.803</v>
      </c>
      <c r="BD33">
        <v>22285.212</v>
      </c>
      <c r="BE33">
        <v>23072.16</v>
      </c>
      <c r="BF33">
        <v>23891.688999999998</v>
      </c>
    </row>
    <row r="34" spans="5:58" x14ac:dyDescent="0.2">
      <c r="E34" t="s">
        <v>69</v>
      </c>
      <c r="X34">
        <v>4975.2420000000002</v>
      </c>
      <c r="Y34">
        <v>5149.2510000000002</v>
      </c>
      <c r="Z34">
        <v>5165.8909999999996</v>
      </c>
      <c r="AA34">
        <v>5530.7039999999997</v>
      </c>
      <c r="AB34">
        <v>5977.5829999999996</v>
      </c>
      <c r="AC34">
        <v>5761.7520000000004</v>
      </c>
      <c r="AD34">
        <v>5989.3459999999995</v>
      </c>
      <c r="AE34">
        <v>6863.0950000000003</v>
      </c>
      <c r="AF34">
        <v>8209.5030000000006</v>
      </c>
      <c r="AG34">
        <v>9005.5300000000007</v>
      </c>
      <c r="AH34">
        <v>10126.035</v>
      </c>
      <c r="AI34">
        <v>11638.929</v>
      </c>
      <c r="AJ34">
        <v>12944.927</v>
      </c>
      <c r="AK34">
        <v>10487.684999999999</v>
      </c>
      <c r="AL34">
        <v>12140.771000000001</v>
      </c>
      <c r="AM34">
        <v>14078.425999999999</v>
      </c>
      <c r="AN34">
        <v>14056.191999999999</v>
      </c>
      <c r="AO34">
        <v>14516.612999999999</v>
      </c>
      <c r="AP34">
        <v>14874.75</v>
      </c>
      <c r="AQ34">
        <v>13467.61</v>
      </c>
      <c r="AR34">
        <v>13397.536</v>
      </c>
      <c r="AS34">
        <v>14571.778</v>
      </c>
      <c r="AT34">
        <v>15824.754000000001</v>
      </c>
      <c r="AU34">
        <v>15585.191000000001</v>
      </c>
      <c r="AV34">
        <v>14077.782999999999</v>
      </c>
      <c r="AW34">
        <v>17263.188999999998</v>
      </c>
      <c r="AX34">
        <v>19081.235000000001</v>
      </c>
      <c r="AY34">
        <v>19045.117999999999</v>
      </c>
      <c r="AZ34">
        <v>19649.518</v>
      </c>
      <c r="BA34">
        <v>20685.384999999998</v>
      </c>
      <c r="BB34">
        <v>21398.857</v>
      </c>
      <c r="BC34">
        <v>21996.753000000001</v>
      </c>
      <c r="BD34">
        <v>22686.925999999999</v>
      </c>
      <c r="BE34">
        <v>23465.103999999999</v>
      </c>
      <c r="BF34">
        <v>24351.65</v>
      </c>
    </row>
    <row r="35" spans="5:58" x14ac:dyDescent="0.2">
      <c r="E35" t="s">
        <v>70</v>
      </c>
      <c r="Y35">
        <v>1472.18</v>
      </c>
      <c r="Z35">
        <v>1380.307</v>
      </c>
      <c r="AA35">
        <v>1443.511</v>
      </c>
      <c r="AB35">
        <v>1788.3420000000001</v>
      </c>
      <c r="AC35">
        <v>1763.806</v>
      </c>
      <c r="AD35">
        <v>1917.7950000000001</v>
      </c>
      <c r="AE35">
        <v>2321.723</v>
      </c>
      <c r="AF35">
        <v>3009.1410000000001</v>
      </c>
      <c r="AG35">
        <v>3761.05</v>
      </c>
      <c r="AH35">
        <v>4557.0379999999996</v>
      </c>
      <c r="AI35">
        <v>5473.9269999999997</v>
      </c>
      <c r="AJ35">
        <v>6671.8010000000004</v>
      </c>
      <c r="AK35">
        <v>5285.4679999999998</v>
      </c>
      <c r="AL35">
        <v>6645.6120000000001</v>
      </c>
      <c r="AM35">
        <v>8256.1769999999997</v>
      </c>
      <c r="AN35">
        <v>8587.6620000000003</v>
      </c>
      <c r="AO35">
        <v>8861.0069999999996</v>
      </c>
      <c r="AP35">
        <v>8872.9069999999992</v>
      </c>
      <c r="AQ35">
        <v>7642.8280000000004</v>
      </c>
      <c r="AR35">
        <v>7328.6049999999996</v>
      </c>
      <c r="AS35">
        <v>8282.6939999999995</v>
      </c>
      <c r="AT35">
        <v>9219.2260000000006</v>
      </c>
      <c r="AU35">
        <v>9086.1149999999998</v>
      </c>
      <c r="AV35">
        <v>8220.4570000000003</v>
      </c>
      <c r="AW35">
        <v>10705.928</v>
      </c>
      <c r="AX35">
        <v>12373.638999999999</v>
      </c>
      <c r="AY35">
        <v>11876.11</v>
      </c>
      <c r="AZ35">
        <v>12558.253000000001</v>
      </c>
      <c r="BA35">
        <v>13017.897000000001</v>
      </c>
      <c r="BB35">
        <v>13458.834999999999</v>
      </c>
    </row>
    <row r="36" spans="5:58" x14ac:dyDescent="0.2">
      <c r="E36" t="s">
        <v>70</v>
      </c>
      <c r="Y36">
        <v>1512.0820000000001</v>
      </c>
      <c r="Z36">
        <v>1439.2159999999999</v>
      </c>
      <c r="AA36">
        <v>1410.33</v>
      </c>
      <c r="AB36">
        <v>1659.6210000000001</v>
      </c>
      <c r="AC36">
        <v>1674.143</v>
      </c>
      <c r="AD36">
        <v>1794.528</v>
      </c>
      <c r="AE36">
        <v>2147.721</v>
      </c>
      <c r="AF36">
        <v>2751.328</v>
      </c>
      <c r="AG36">
        <v>3297.4679999999998</v>
      </c>
      <c r="AH36">
        <v>3935.3580000000002</v>
      </c>
      <c r="AI36">
        <v>4891.8159999999998</v>
      </c>
      <c r="AJ36">
        <v>6014.6670000000004</v>
      </c>
      <c r="AK36">
        <v>4992.3900000000003</v>
      </c>
      <c r="AL36">
        <v>6206.9219999999996</v>
      </c>
      <c r="AM36">
        <v>7613.0649999999996</v>
      </c>
      <c r="AN36">
        <v>8015.5</v>
      </c>
      <c r="AO36">
        <v>8345.3809999999994</v>
      </c>
      <c r="AP36">
        <v>8502.1010000000006</v>
      </c>
      <c r="AQ36">
        <v>7520.4250000000002</v>
      </c>
      <c r="AR36">
        <v>7228.7330000000002</v>
      </c>
      <c r="AS36">
        <v>8122.0129999999999</v>
      </c>
      <c r="AT36">
        <v>9014.6749999999993</v>
      </c>
      <c r="AU36">
        <v>8876.59</v>
      </c>
      <c r="AV36">
        <v>7881.11</v>
      </c>
      <c r="AW36">
        <v>10089.974</v>
      </c>
      <c r="AX36">
        <v>11432.748</v>
      </c>
      <c r="AY36">
        <v>11361.08</v>
      </c>
      <c r="AZ36">
        <v>11916.683000000001</v>
      </c>
      <c r="BA36">
        <v>12320.607</v>
      </c>
      <c r="BB36">
        <v>12880.178</v>
      </c>
    </row>
    <row r="37" spans="5:58" x14ac:dyDescent="0.2">
      <c r="E37" t="s">
        <v>72</v>
      </c>
      <c r="Y37">
        <f>+Y33-Y34+Y35-Y36</f>
        <v>-207.4369999999999</v>
      </c>
      <c r="Z37">
        <f t="shared" ref="Z37:BB37" si="0">+Z33-Z34+Z35-Z36</f>
        <v>-200.51099999999974</v>
      </c>
      <c r="AA37">
        <f t="shared" si="0"/>
        <v>17.098000000000411</v>
      </c>
      <c r="AB37">
        <f t="shared" si="0"/>
        <v>275.66400000000021</v>
      </c>
      <c r="AC37">
        <f t="shared" si="0"/>
        <v>220.97399999999971</v>
      </c>
      <c r="AD37">
        <f t="shared" si="0"/>
        <v>222.4140000000009</v>
      </c>
      <c r="AE37">
        <f t="shared" si="0"/>
        <v>290.95099999999957</v>
      </c>
      <c r="AF37">
        <f t="shared" si="0"/>
        <v>385.33899999999994</v>
      </c>
      <c r="AG37">
        <f t="shared" si="0"/>
        <v>759.79500000000007</v>
      </c>
      <c r="AH37">
        <f t="shared" si="0"/>
        <v>980.40199999999913</v>
      </c>
      <c r="AI37">
        <f t="shared" si="0"/>
        <v>789.27199999999993</v>
      </c>
      <c r="AJ37">
        <f t="shared" si="0"/>
        <v>961.27200000000084</v>
      </c>
      <c r="AK37">
        <f t="shared" si="0"/>
        <v>232.35800000000017</v>
      </c>
      <c r="AL37">
        <f t="shared" si="0"/>
        <v>410.30899999999929</v>
      </c>
      <c r="AM37">
        <f t="shared" si="0"/>
        <v>707.5029999999997</v>
      </c>
      <c r="AN37">
        <f t="shared" si="0"/>
        <v>570.96600000000035</v>
      </c>
      <c r="AO37">
        <f t="shared" si="0"/>
        <v>275.04100000000108</v>
      </c>
      <c r="AP37">
        <f t="shared" si="0"/>
        <v>113.23499999999876</v>
      </c>
      <c r="AQ37">
        <f t="shared" si="0"/>
        <v>-219.82500000000073</v>
      </c>
      <c r="AR37">
        <f t="shared" si="0"/>
        <v>-315.76800000000003</v>
      </c>
      <c r="AS37">
        <f t="shared" si="0"/>
        <v>-271.34800000000087</v>
      </c>
      <c r="AT37">
        <f t="shared" si="0"/>
        <v>-148.36499999999978</v>
      </c>
      <c r="AU37">
        <f t="shared" si="0"/>
        <v>-74.986000000000786</v>
      </c>
      <c r="AV37">
        <f t="shared" si="0"/>
        <v>116.87700000000132</v>
      </c>
      <c r="AW37">
        <f t="shared" si="0"/>
        <v>190.07000000000153</v>
      </c>
      <c r="AX37">
        <f t="shared" si="0"/>
        <v>1032.2619999999988</v>
      </c>
      <c r="AY37">
        <f t="shared" si="0"/>
        <v>205.1660000000029</v>
      </c>
      <c r="AZ37">
        <f t="shared" si="0"/>
        <v>206.18000000000029</v>
      </c>
      <c r="BA37">
        <f t="shared" si="0"/>
        <v>321.6050000000032</v>
      </c>
      <c r="BB37">
        <f t="shared" si="0"/>
        <v>126.99099999999817</v>
      </c>
    </row>
    <row r="38" spans="5:58" x14ac:dyDescent="0.2">
      <c r="E38" t="s">
        <v>71</v>
      </c>
      <c r="Y38" s="1">
        <f>+Y37/Y32*100</f>
        <v>-0.64449331929702824</v>
      </c>
      <c r="Z38" s="1">
        <f t="shared" ref="Z38:BB38" si="1">+Z37/Z32*100</f>
        <v>-0.6258717439092043</v>
      </c>
      <c r="AA38" s="1">
        <f t="shared" si="1"/>
        <v>5.1628276050094506E-2</v>
      </c>
      <c r="AB38" s="1">
        <f t="shared" si="1"/>
        <v>0.80454134614455797</v>
      </c>
      <c r="AC38" s="1">
        <f t="shared" si="1"/>
        <v>0.64957971069195164</v>
      </c>
      <c r="AD38" s="1">
        <f t="shared" si="1"/>
        <v>0.63365494235698683</v>
      </c>
      <c r="AE38" s="1">
        <f t="shared" si="1"/>
        <v>0.73816442593496112</v>
      </c>
      <c r="AF38" s="1">
        <f t="shared" si="1"/>
        <v>0.86839638767439131</v>
      </c>
      <c r="AG38" s="1">
        <f t="shared" si="1"/>
        <v>1.5797046494228095</v>
      </c>
      <c r="AH38" s="1">
        <f t="shared" si="1"/>
        <v>1.880915463708505</v>
      </c>
      <c r="AI38" s="1">
        <f t="shared" si="1"/>
        <v>1.3407957814380835</v>
      </c>
      <c r="AJ38" s="1">
        <f t="shared" si="1"/>
        <v>1.4869465707659009</v>
      </c>
      <c r="AK38" s="1">
        <f t="shared" si="1"/>
        <v>0.37942367503601165</v>
      </c>
      <c r="AL38" s="1">
        <f t="shared" si="1"/>
        <v>0.61204495351439192</v>
      </c>
      <c r="AM38" s="1">
        <f t="shared" si="1"/>
        <v>0.95017095013777786</v>
      </c>
      <c r="AN38" s="1">
        <f t="shared" si="1"/>
        <v>0.75223019561982329</v>
      </c>
      <c r="AO38" s="1">
        <f t="shared" si="1"/>
        <v>0.35182329161241699</v>
      </c>
      <c r="AP38" s="1">
        <f t="shared" si="1"/>
        <v>0.14094642609353536</v>
      </c>
      <c r="AQ38" s="1">
        <f t="shared" si="1"/>
        <v>-0.28988816284133517</v>
      </c>
      <c r="AR38" s="1">
        <f t="shared" si="1"/>
        <v>-0.40981424176130526</v>
      </c>
      <c r="AS38" s="1">
        <f t="shared" si="1"/>
        <v>-0.33110693849435041</v>
      </c>
      <c r="AT38" s="1">
        <f t="shared" si="1"/>
        <v>-0.17045832315540924</v>
      </c>
      <c r="AU38" s="1">
        <f t="shared" si="1"/>
        <v>-8.4899438276305667E-2</v>
      </c>
      <c r="AV38" s="1">
        <f t="shared" si="1"/>
        <v>0.13582244817112937</v>
      </c>
      <c r="AW38" s="1">
        <f t="shared" si="1"/>
        <v>0.19350309317855682</v>
      </c>
      <c r="AX38" s="1">
        <f t="shared" si="1"/>
        <v>1.0080511024064196</v>
      </c>
      <c r="AY38" s="1">
        <f t="shared" si="1"/>
        <v>0.19185188764215783</v>
      </c>
      <c r="AZ38" s="1">
        <f t="shared" si="1"/>
        <v>0.18555907930009208</v>
      </c>
      <c r="BA38" s="1">
        <f t="shared" si="1"/>
        <v>0.27448804550599915</v>
      </c>
      <c r="BB38" s="1">
        <f t="shared" si="1"/>
        <v>0.10275641861672238</v>
      </c>
    </row>
    <row r="40" spans="5:58" x14ac:dyDescent="0.2">
      <c r="F40" t="s">
        <v>55</v>
      </c>
      <c r="H40">
        <v>2010</v>
      </c>
      <c r="I40">
        <v>2011</v>
      </c>
      <c r="J40">
        <v>2012</v>
      </c>
      <c r="K40">
        <v>2013</v>
      </c>
      <c r="L40">
        <v>2014</v>
      </c>
      <c r="M40">
        <v>2015</v>
      </c>
      <c r="N40">
        <v>2016</v>
      </c>
      <c r="O40">
        <v>2017</v>
      </c>
      <c r="P40">
        <v>2018</v>
      </c>
      <c r="Q40">
        <v>2019</v>
      </c>
      <c r="R40">
        <v>2020</v>
      </c>
      <c r="S40">
        <v>2021</v>
      </c>
      <c r="T40">
        <v>2022</v>
      </c>
      <c r="U40">
        <v>2023</v>
      </c>
      <c r="V40">
        <v>2024</v>
      </c>
      <c r="W40">
        <v>2025</v>
      </c>
      <c r="X40">
        <v>2026</v>
      </c>
      <c r="Y40">
        <v>2027</v>
      </c>
      <c r="Z40">
        <v>2028</v>
      </c>
      <c r="AA40">
        <v>2029</v>
      </c>
      <c r="AB40">
        <v>2030</v>
      </c>
    </row>
    <row r="41" spans="5:58" x14ac:dyDescent="0.2">
      <c r="G41" t="s">
        <v>56</v>
      </c>
      <c r="H41">
        <v>237.81</v>
      </c>
      <c r="I41">
        <v>136.09700000000001</v>
      </c>
      <c r="J41">
        <v>215.392</v>
      </c>
      <c r="K41">
        <v>148.20400000000001</v>
      </c>
      <c r="L41">
        <v>236.047</v>
      </c>
      <c r="M41">
        <v>293.02199999999999</v>
      </c>
      <c r="N41">
        <v>191.33699999999999</v>
      </c>
      <c r="O41">
        <v>188.67599999999999</v>
      </c>
      <c r="P41">
        <v>24.131</v>
      </c>
      <c r="Q41">
        <v>102.91</v>
      </c>
      <c r="R41">
        <v>248.83600000000001</v>
      </c>
      <c r="S41">
        <v>352.88600000000002</v>
      </c>
      <c r="T41">
        <v>443.37400000000002</v>
      </c>
      <c r="U41">
        <v>263.38200000000001</v>
      </c>
      <c r="V41">
        <v>423.91899999999998</v>
      </c>
      <c r="W41">
        <v>640.83399999999995</v>
      </c>
      <c r="X41">
        <v>573.12800000000004</v>
      </c>
      <c r="Y41">
        <v>560.69299999999998</v>
      </c>
      <c r="Z41">
        <v>551.13400000000001</v>
      </c>
      <c r="AA41">
        <v>548.24099999999999</v>
      </c>
      <c r="AB41">
        <v>542.58600000000001</v>
      </c>
    </row>
    <row r="42" spans="5:58" x14ac:dyDescent="0.2">
      <c r="G42" t="s">
        <v>57</v>
      </c>
      <c r="H42">
        <v>-432.01</v>
      </c>
      <c r="I42">
        <v>-455.30200000000002</v>
      </c>
      <c r="J42">
        <v>-418.18200000000002</v>
      </c>
      <c r="K42">
        <v>-339.517</v>
      </c>
      <c r="L42">
        <v>-370.05599999999998</v>
      </c>
      <c r="M42">
        <v>-408.45400000000001</v>
      </c>
      <c r="N42">
        <v>-396.21600000000001</v>
      </c>
      <c r="O42">
        <v>-367.61500000000001</v>
      </c>
      <c r="P42">
        <v>-438.99400000000003</v>
      </c>
      <c r="Q42">
        <v>-441.96300000000002</v>
      </c>
      <c r="R42">
        <v>-593.49800000000005</v>
      </c>
      <c r="S42">
        <v>-858.63300000000004</v>
      </c>
      <c r="T42">
        <v>-993.13400000000001</v>
      </c>
      <c r="U42">
        <v>-928.00300000000004</v>
      </c>
      <c r="V42">
        <v>-1185.3</v>
      </c>
      <c r="W42">
        <v>-1220.8409999999999</v>
      </c>
      <c r="X42">
        <v>-1153.1690000000001</v>
      </c>
      <c r="Y42">
        <v>-1183.0920000000001</v>
      </c>
      <c r="Z42">
        <v>-1229.8579999999999</v>
      </c>
      <c r="AA42">
        <v>-1287.299</v>
      </c>
      <c r="AB42">
        <v>-1282.395</v>
      </c>
    </row>
    <row r="43" spans="5:58" x14ac:dyDescent="0.2">
      <c r="G43" t="s">
        <v>58</v>
      </c>
      <c r="H43">
        <v>-40.814</v>
      </c>
      <c r="I43">
        <v>-47.924999999999997</v>
      </c>
      <c r="J43">
        <v>124.32899999999999</v>
      </c>
      <c r="K43">
        <v>256.23200000000003</v>
      </c>
      <c r="L43">
        <v>321.904</v>
      </c>
      <c r="M43">
        <v>341.40899999999999</v>
      </c>
      <c r="N43">
        <v>403.67599999999999</v>
      </c>
      <c r="O43">
        <v>430.41899999999998</v>
      </c>
      <c r="P43">
        <v>412.04199999999997</v>
      </c>
      <c r="Q43">
        <v>324.68299999999999</v>
      </c>
      <c r="R43">
        <v>242.16499999999999</v>
      </c>
      <c r="S43">
        <v>410.80399999999997</v>
      </c>
      <c r="T43">
        <v>-20.331</v>
      </c>
      <c r="U43">
        <v>264.48899999999998</v>
      </c>
      <c r="V43">
        <v>430.64400000000001</v>
      </c>
      <c r="W43">
        <v>409.25700000000001</v>
      </c>
      <c r="X43">
        <v>419.37700000000001</v>
      </c>
      <c r="Y43">
        <v>425.029</v>
      </c>
      <c r="Z43">
        <v>433.43700000000001</v>
      </c>
      <c r="AA43">
        <v>446.048</v>
      </c>
      <c r="AB43">
        <v>454.06599999999997</v>
      </c>
    </row>
    <row r="44" spans="5:58" x14ac:dyDescent="0.2">
      <c r="G44" t="s">
        <v>59</v>
      </c>
      <c r="H44">
        <v>249.011</v>
      </c>
      <c r="I44">
        <v>146.52000000000001</v>
      </c>
      <c r="J44">
        <v>108.46599999999999</v>
      </c>
      <c r="K44">
        <v>123.211</v>
      </c>
      <c r="L44">
        <v>119.801</v>
      </c>
      <c r="M44">
        <v>241.56700000000001</v>
      </c>
      <c r="N44">
        <v>295.70299999999997</v>
      </c>
      <c r="O44">
        <v>278.76600000000002</v>
      </c>
      <c r="P44">
        <v>255.28800000000001</v>
      </c>
      <c r="Q44">
        <v>236.017</v>
      </c>
      <c r="R44">
        <v>225.83799999999999</v>
      </c>
      <c r="S44">
        <v>281.43400000000003</v>
      </c>
      <c r="T44">
        <v>115.738</v>
      </c>
      <c r="U44">
        <v>188.7</v>
      </c>
      <c r="V44">
        <v>292.70800000000003</v>
      </c>
      <c r="W44">
        <v>256.18900000000002</v>
      </c>
      <c r="X44">
        <v>237.92099999999999</v>
      </c>
      <c r="Y44">
        <v>250.517</v>
      </c>
      <c r="Z44">
        <v>260.32</v>
      </c>
      <c r="AA44">
        <v>272.56400000000002</v>
      </c>
      <c r="AB44">
        <v>284.08800000000002</v>
      </c>
    </row>
    <row r="45" spans="5:58" x14ac:dyDescent="0.2">
      <c r="G45" t="s">
        <v>60</v>
      </c>
      <c r="H45">
        <f>-(H41+H42+H43+H44-H46)</f>
        <v>296.21799999999996</v>
      </c>
      <c r="I45">
        <f t="shared" ref="I45:AB45" si="2">-(I41+I42+I43+I44-I46)</f>
        <v>550.41600000000005</v>
      </c>
      <c r="J45">
        <f t="shared" si="2"/>
        <v>322.15899999999999</v>
      </c>
      <c r="K45">
        <f t="shared" si="2"/>
        <v>228.25899999999996</v>
      </c>
      <c r="L45">
        <f t="shared" si="2"/>
        <v>101.25699999999995</v>
      </c>
      <c r="M45">
        <f t="shared" si="2"/>
        <v>-283.49699999999996</v>
      </c>
      <c r="N45">
        <f t="shared" si="2"/>
        <v>-210.02699999999993</v>
      </c>
      <c r="O45">
        <f t="shared" si="2"/>
        <v>-56.812999999999988</v>
      </c>
      <c r="P45">
        <f t="shared" si="2"/>
        <v>123.99300000000005</v>
      </c>
      <c r="Q45">
        <f t="shared" si="2"/>
        <v>175.18700000000001</v>
      </c>
      <c r="R45">
        <f t="shared" si="2"/>
        <v>171.32300000000004</v>
      </c>
      <c r="S45">
        <f t="shared" si="2"/>
        <v>644.20400000000006</v>
      </c>
      <c r="T45">
        <f t="shared" si="2"/>
        <v>886.01600000000008</v>
      </c>
      <c r="U45">
        <f t="shared" si="2"/>
        <v>498.71300000000014</v>
      </c>
      <c r="V45">
        <f t="shared" si="2"/>
        <v>532.95299999999997</v>
      </c>
      <c r="W45">
        <f t="shared" si="2"/>
        <v>339.1049999999999</v>
      </c>
      <c r="X45">
        <f t="shared" si="2"/>
        <v>294.92600000000004</v>
      </c>
      <c r="Y45">
        <f t="shared" si="2"/>
        <v>310.41700000000014</v>
      </c>
      <c r="Z45">
        <f t="shared" si="2"/>
        <v>303.00699999999995</v>
      </c>
      <c r="AA45">
        <f t="shared" si="2"/>
        <v>288.68299999999999</v>
      </c>
      <c r="AB45">
        <f t="shared" si="2"/>
        <v>300.69599999999997</v>
      </c>
    </row>
    <row r="46" spans="5:58" x14ac:dyDescent="0.2">
      <c r="G46" t="s">
        <v>53</v>
      </c>
      <c r="H46">
        <v>310.21499999999997</v>
      </c>
      <c r="I46">
        <v>329.80599999999998</v>
      </c>
      <c r="J46">
        <v>352.16399999999999</v>
      </c>
      <c r="K46">
        <v>416.38900000000001</v>
      </c>
      <c r="L46">
        <v>408.95299999999997</v>
      </c>
      <c r="M46">
        <v>184.047</v>
      </c>
      <c r="N46">
        <v>284.47300000000001</v>
      </c>
      <c r="O46">
        <v>473.43299999999999</v>
      </c>
      <c r="P46">
        <v>376.46</v>
      </c>
      <c r="Q46">
        <v>396.834</v>
      </c>
      <c r="R46">
        <v>294.66399999999999</v>
      </c>
      <c r="S46">
        <v>830.69500000000005</v>
      </c>
      <c r="T46">
        <v>431.66300000000001</v>
      </c>
      <c r="U46">
        <v>287.28100000000001</v>
      </c>
      <c r="V46">
        <v>494.92399999999998</v>
      </c>
      <c r="W46">
        <v>424.54399999999998</v>
      </c>
      <c r="X46">
        <v>372.18299999999999</v>
      </c>
      <c r="Y46">
        <v>363.56400000000002</v>
      </c>
      <c r="Z46">
        <v>318.04000000000002</v>
      </c>
      <c r="AA46">
        <v>268.23700000000002</v>
      </c>
      <c r="AB46">
        <v>299.041</v>
      </c>
    </row>
    <row r="48" spans="5:58" x14ac:dyDescent="0.2">
      <c r="F48" t="s">
        <v>61</v>
      </c>
      <c r="H48">
        <v>2010</v>
      </c>
      <c r="I48">
        <v>2011</v>
      </c>
      <c r="J48">
        <v>2012</v>
      </c>
      <c r="K48">
        <v>2013</v>
      </c>
      <c r="L48">
        <v>2014</v>
      </c>
      <c r="M48">
        <v>2015</v>
      </c>
      <c r="N48">
        <v>2016</v>
      </c>
      <c r="O48">
        <v>2017</v>
      </c>
      <c r="P48">
        <v>2018</v>
      </c>
      <c r="Q48">
        <v>2019</v>
      </c>
      <c r="R48">
        <v>2020</v>
      </c>
      <c r="S48">
        <v>2021</v>
      </c>
      <c r="T48">
        <v>2022</v>
      </c>
      <c r="U48">
        <v>2023</v>
      </c>
      <c r="V48">
        <v>2024</v>
      </c>
      <c r="W48">
        <v>2025</v>
      </c>
      <c r="X48">
        <v>2026</v>
      </c>
      <c r="Y48">
        <v>2027</v>
      </c>
      <c r="Z48">
        <v>2028</v>
      </c>
      <c r="AA48">
        <v>2029</v>
      </c>
      <c r="AB48">
        <v>2030</v>
      </c>
    </row>
    <row r="49" spans="6:28" x14ac:dyDescent="0.2">
      <c r="G49" t="s">
        <v>56</v>
      </c>
      <c r="H49">
        <f>+AL18</f>
        <v>6138.9920000000002</v>
      </c>
      <c r="I49">
        <f t="shared" ref="I49:AB49" si="3">+AM18</f>
        <v>7624.8609999999999</v>
      </c>
      <c r="J49">
        <f t="shared" si="3"/>
        <v>8682.9390000000003</v>
      </c>
      <c r="K49">
        <f t="shared" si="3"/>
        <v>9782.7839999999997</v>
      </c>
      <c r="L49">
        <f t="shared" si="3"/>
        <v>10701.415000000001</v>
      </c>
      <c r="M49">
        <f t="shared" si="3"/>
        <v>11307.226000000001</v>
      </c>
      <c r="N49">
        <f t="shared" si="3"/>
        <v>11448.003000000001</v>
      </c>
      <c r="O49">
        <f t="shared" si="3"/>
        <v>12503.299000000001</v>
      </c>
      <c r="P49">
        <f t="shared" si="3"/>
        <v>14110.963</v>
      </c>
      <c r="Q49">
        <f t="shared" si="3"/>
        <v>14572.41</v>
      </c>
      <c r="R49">
        <f t="shared" si="3"/>
        <v>15103.357</v>
      </c>
      <c r="S49">
        <f t="shared" si="3"/>
        <v>18190.803</v>
      </c>
      <c r="T49">
        <f t="shared" si="3"/>
        <v>18307.815999999999</v>
      </c>
      <c r="U49">
        <f t="shared" si="3"/>
        <v>18270.350999999999</v>
      </c>
      <c r="V49">
        <f t="shared" si="3"/>
        <v>18749.758999999998</v>
      </c>
      <c r="W49">
        <f t="shared" si="3"/>
        <v>19398.577000000001</v>
      </c>
      <c r="X49">
        <f t="shared" si="3"/>
        <v>20650.754000000001</v>
      </c>
      <c r="Y49">
        <f t="shared" si="3"/>
        <v>22016.581999999999</v>
      </c>
      <c r="Z49">
        <f t="shared" si="3"/>
        <v>23451.376</v>
      </c>
      <c r="AA49">
        <f t="shared" si="3"/>
        <v>24852.392</v>
      </c>
      <c r="AB49">
        <f t="shared" si="3"/>
        <v>26336.991000000002</v>
      </c>
    </row>
    <row r="50" spans="6:28" x14ac:dyDescent="0.2">
      <c r="G50" t="s">
        <v>57</v>
      </c>
      <c r="H50">
        <f>+AL5</f>
        <v>15048.975</v>
      </c>
      <c r="I50">
        <f t="shared" ref="I50:AB50" si="4">+AM5</f>
        <v>15599.725</v>
      </c>
      <c r="J50">
        <f t="shared" si="4"/>
        <v>16253.95</v>
      </c>
      <c r="K50">
        <f t="shared" si="4"/>
        <v>16880.674999999999</v>
      </c>
      <c r="L50">
        <f t="shared" si="4"/>
        <v>17608.125</v>
      </c>
      <c r="M50">
        <f t="shared" si="4"/>
        <v>18295</v>
      </c>
      <c r="N50">
        <f t="shared" si="4"/>
        <v>18804.900000000001</v>
      </c>
      <c r="O50">
        <f t="shared" si="4"/>
        <v>19612.099999999999</v>
      </c>
      <c r="P50">
        <f t="shared" si="4"/>
        <v>20656.525000000001</v>
      </c>
      <c r="Q50">
        <f t="shared" si="4"/>
        <v>21539.974999999999</v>
      </c>
      <c r="R50">
        <f t="shared" si="4"/>
        <v>21375.275000000001</v>
      </c>
      <c r="S50">
        <f t="shared" si="4"/>
        <v>23725.65</v>
      </c>
      <c r="T50">
        <f t="shared" si="4"/>
        <v>26054.6</v>
      </c>
      <c r="U50">
        <f t="shared" si="4"/>
        <v>27811.5</v>
      </c>
      <c r="V50">
        <f t="shared" si="4"/>
        <v>29298.025000000001</v>
      </c>
      <c r="W50">
        <f t="shared" si="4"/>
        <v>30615.742999999999</v>
      </c>
      <c r="X50">
        <f t="shared" si="4"/>
        <v>31821.293000000001</v>
      </c>
      <c r="Y50">
        <f t="shared" si="4"/>
        <v>33019.978000000003</v>
      </c>
      <c r="Z50">
        <f t="shared" si="4"/>
        <v>34258.400999999998</v>
      </c>
      <c r="AA50">
        <f t="shared" si="4"/>
        <v>35513.830999999998</v>
      </c>
      <c r="AB50">
        <f t="shared" si="4"/>
        <v>36814.250999999997</v>
      </c>
    </row>
    <row r="51" spans="6:28" x14ac:dyDescent="0.2">
      <c r="G51" t="s">
        <v>58</v>
      </c>
      <c r="H51">
        <f>+AL29</f>
        <v>12797.063</v>
      </c>
      <c r="I51">
        <f t="shared" ref="I51:AB51" si="5">+AM29</f>
        <v>13806.913</v>
      </c>
      <c r="J51">
        <f t="shared" si="5"/>
        <v>12793.355</v>
      </c>
      <c r="K51">
        <f t="shared" si="5"/>
        <v>13357.212</v>
      </c>
      <c r="L51">
        <f t="shared" si="5"/>
        <v>13684.874</v>
      </c>
      <c r="M51">
        <f t="shared" si="5"/>
        <v>11830.508</v>
      </c>
      <c r="N51">
        <f t="shared" si="5"/>
        <v>12119.950999999999</v>
      </c>
      <c r="O51">
        <f t="shared" si="5"/>
        <v>12837.964</v>
      </c>
      <c r="P51">
        <f t="shared" si="5"/>
        <v>13879.034</v>
      </c>
      <c r="Q51">
        <f t="shared" si="5"/>
        <v>13592.239</v>
      </c>
      <c r="R51">
        <f t="shared" si="5"/>
        <v>13256.907999999999</v>
      </c>
      <c r="S51">
        <f t="shared" si="5"/>
        <v>14934.587</v>
      </c>
      <c r="T51">
        <f t="shared" si="5"/>
        <v>14498.999</v>
      </c>
      <c r="U51">
        <f t="shared" si="5"/>
        <v>15831.829</v>
      </c>
      <c r="V51">
        <f t="shared" si="5"/>
        <v>16447.395</v>
      </c>
      <c r="W51">
        <f t="shared" si="5"/>
        <v>17748.965</v>
      </c>
      <c r="X51">
        <f t="shared" si="5"/>
        <v>18914.469000000001</v>
      </c>
      <c r="Y51">
        <f t="shared" si="5"/>
        <v>19525.881000000001</v>
      </c>
      <c r="Z51">
        <f t="shared" si="5"/>
        <v>20155.039000000001</v>
      </c>
      <c r="AA51">
        <f t="shared" si="5"/>
        <v>20806.019</v>
      </c>
      <c r="AB51">
        <f t="shared" si="5"/>
        <v>21463.175999999999</v>
      </c>
    </row>
    <row r="52" spans="6:28" x14ac:dyDescent="0.2">
      <c r="G52" t="s">
        <v>59</v>
      </c>
      <c r="H52">
        <f>+AL10+AL13</f>
        <v>6951.7939999999999</v>
      </c>
      <c r="I52">
        <f t="shared" ref="I52:AB52" si="6">+AM10+AM13</f>
        <v>7540.3870000000006</v>
      </c>
      <c r="J52">
        <f t="shared" si="6"/>
        <v>7607.7060000000001</v>
      </c>
      <c r="K52">
        <f t="shared" si="6"/>
        <v>6646.9980000000005</v>
      </c>
      <c r="L52">
        <f t="shared" si="6"/>
        <v>6453.2469999999994</v>
      </c>
      <c r="M52">
        <f t="shared" si="6"/>
        <v>5984.143</v>
      </c>
      <c r="N52">
        <f t="shared" si="6"/>
        <v>6582.4939999999997</v>
      </c>
      <c r="O52">
        <f t="shared" si="6"/>
        <v>6641.0340000000006</v>
      </c>
      <c r="P52">
        <f t="shared" si="6"/>
        <v>6865.1320000000005</v>
      </c>
      <c r="Q52">
        <f t="shared" si="6"/>
        <v>6869.0410000000002</v>
      </c>
      <c r="R52">
        <f t="shared" si="6"/>
        <v>6798.5240000000003</v>
      </c>
      <c r="S52">
        <f t="shared" si="6"/>
        <v>6981.4620000000004</v>
      </c>
      <c r="T52">
        <f t="shared" si="6"/>
        <v>6062.5940000000001</v>
      </c>
      <c r="U52">
        <f t="shared" si="6"/>
        <v>6049.3739999999998</v>
      </c>
      <c r="V52">
        <f t="shared" si="6"/>
        <v>5894.77</v>
      </c>
      <c r="W52">
        <f t="shared" si="6"/>
        <v>6138.4000000000005</v>
      </c>
      <c r="X52">
        <f t="shared" si="6"/>
        <v>6400.2510000000002</v>
      </c>
      <c r="Y52">
        <f t="shared" si="6"/>
        <v>6641.0889999999999</v>
      </c>
      <c r="Z52">
        <f t="shared" si="6"/>
        <v>6920.3110000000006</v>
      </c>
      <c r="AA52">
        <f t="shared" si="6"/>
        <v>7132.5320000000002</v>
      </c>
      <c r="AB52">
        <f t="shared" si="6"/>
        <v>7391.0370000000003</v>
      </c>
    </row>
    <row r="53" spans="6:28" x14ac:dyDescent="0.2">
      <c r="G53" t="s">
        <v>60</v>
      </c>
      <c r="H53">
        <f>H54-(H49+H50+H51+H52)</f>
        <v>26102.205999999998</v>
      </c>
      <c r="I53">
        <f t="shared" ref="I53:AB53" si="7">I54-(I49+I50+I51+I52)</f>
        <v>29888.714999999997</v>
      </c>
      <c r="J53">
        <f t="shared" si="7"/>
        <v>30565.144999999997</v>
      </c>
      <c r="K53">
        <f t="shared" si="7"/>
        <v>31508.223999999995</v>
      </c>
      <c r="L53">
        <f t="shared" si="7"/>
        <v>31891.374999999985</v>
      </c>
      <c r="M53">
        <f t="shared" si="7"/>
        <v>28414.090999999986</v>
      </c>
      <c r="N53">
        <f t="shared" si="7"/>
        <v>28096.146999999997</v>
      </c>
      <c r="O53">
        <f t="shared" si="7"/>
        <v>30357.373999999996</v>
      </c>
      <c r="P53">
        <f t="shared" si="7"/>
        <v>31527.217000000004</v>
      </c>
      <c r="Q53">
        <f t="shared" si="7"/>
        <v>31749.652000000002</v>
      </c>
      <c r="R53">
        <f t="shared" si="7"/>
        <v>29517.249000000003</v>
      </c>
      <c r="S53">
        <f t="shared" si="7"/>
        <v>34393.318000000007</v>
      </c>
      <c r="T53">
        <f t="shared" si="7"/>
        <v>37477.744000000006</v>
      </c>
      <c r="U53">
        <f t="shared" si="7"/>
        <v>38976.733000000007</v>
      </c>
      <c r="V53">
        <f t="shared" si="7"/>
        <v>40722.910999999993</v>
      </c>
      <c r="W53">
        <f t="shared" si="7"/>
        <v>43263.709000000003</v>
      </c>
      <c r="X53">
        <f t="shared" si="7"/>
        <v>45797.726999999999</v>
      </c>
      <c r="Y53">
        <f t="shared" si="7"/>
        <v>48402.627000000008</v>
      </c>
      <c r="Z53">
        <f t="shared" si="7"/>
        <v>51244.704999999987</v>
      </c>
      <c r="AA53">
        <f t="shared" si="7"/>
        <v>54271.522999999986</v>
      </c>
      <c r="AB53">
        <f t="shared" si="7"/>
        <v>57562.072</v>
      </c>
    </row>
    <row r="54" spans="6:28" x14ac:dyDescent="0.2">
      <c r="G54" t="s">
        <v>53</v>
      </c>
      <c r="H54">
        <f t="shared" ref="H54:AB54" si="8">+AL32</f>
        <v>67039.03</v>
      </c>
      <c r="I54">
        <f t="shared" si="8"/>
        <v>74460.600999999995</v>
      </c>
      <c r="J54">
        <f t="shared" si="8"/>
        <v>75903.095000000001</v>
      </c>
      <c r="K54">
        <f t="shared" si="8"/>
        <v>78175.892999999996</v>
      </c>
      <c r="L54">
        <f t="shared" si="8"/>
        <v>80339.035999999993</v>
      </c>
      <c r="M54">
        <f t="shared" si="8"/>
        <v>75830.967999999993</v>
      </c>
      <c r="N54">
        <f t="shared" si="8"/>
        <v>77051.494999999995</v>
      </c>
      <c r="O54">
        <f t="shared" si="8"/>
        <v>81951.770999999993</v>
      </c>
      <c r="P54">
        <f t="shared" si="8"/>
        <v>87038.870999999999</v>
      </c>
      <c r="Q54">
        <f t="shared" si="8"/>
        <v>88323.316999999995</v>
      </c>
      <c r="R54">
        <f t="shared" si="8"/>
        <v>86051.312999999995</v>
      </c>
      <c r="S54">
        <f t="shared" si="8"/>
        <v>98225.82</v>
      </c>
      <c r="T54">
        <f t="shared" si="8"/>
        <v>102401.753</v>
      </c>
      <c r="U54">
        <f t="shared" si="8"/>
        <v>106939.787</v>
      </c>
      <c r="V54">
        <f t="shared" si="8"/>
        <v>111112.86</v>
      </c>
      <c r="W54">
        <f t="shared" si="8"/>
        <v>117165.394</v>
      </c>
      <c r="X54">
        <f t="shared" si="8"/>
        <v>123584.49400000001</v>
      </c>
      <c r="Y54">
        <f t="shared" si="8"/>
        <v>129606.15700000001</v>
      </c>
      <c r="Z54">
        <f t="shared" si="8"/>
        <v>136029.83199999999</v>
      </c>
      <c r="AA54">
        <f t="shared" si="8"/>
        <v>142576.29699999999</v>
      </c>
      <c r="AB54">
        <f t="shared" si="8"/>
        <v>149567.527</v>
      </c>
    </row>
    <row r="55" spans="6:28" x14ac:dyDescent="0.2">
      <c r="H55">
        <f>+(H49+H50+H51+H52)/H54</f>
        <v>0.61064165158714256</v>
      </c>
      <c r="I55">
        <f t="shared" ref="I55:AB55" si="9">+(I49+I50+I51+I52)/I54</f>
        <v>0.59859691436011919</v>
      </c>
      <c r="J55">
        <f t="shared" si="9"/>
        <v>0.59731358780560928</v>
      </c>
      <c r="K55">
        <f t="shared" si="9"/>
        <v>0.5969572870756974</v>
      </c>
      <c r="L55">
        <f t="shared" si="9"/>
        <v>0.60304010867145597</v>
      </c>
      <c r="M55">
        <f t="shared" si="9"/>
        <v>0.62529700267046584</v>
      </c>
      <c r="N55">
        <f t="shared" si="9"/>
        <v>0.63535883372541957</v>
      </c>
      <c r="O55">
        <f t="shared" si="9"/>
        <v>0.62957025053186466</v>
      </c>
      <c r="P55">
        <f t="shared" si="9"/>
        <v>0.63778003278558149</v>
      </c>
      <c r="Q55">
        <f t="shared" si="9"/>
        <v>0.64052921608458158</v>
      </c>
      <c r="R55">
        <f t="shared" si="9"/>
        <v>0.6569808411871646</v>
      </c>
      <c r="S55">
        <f t="shared" si="9"/>
        <v>0.64985461052908489</v>
      </c>
      <c r="T55">
        <f t="shared" si="9"/>
        <v>0.63401267163854114</v>
      </c>
      <c r="U55">
        <f t="shared" si="9"/>
        <v>0.63552636400893514</v>
      </c>
      <c r="V55">
        <f t="shared" si="9"/>
        <v>0.63349956971677268</v>
      </c>
      <c r="W55">
        <f t="shared" si="9"/>
        <v>0.63074669471089728</v>
      </c>
      <c r="X55">
        <f t="shared" si="9"/>
        <v>0.62942173797305023</v>
      </c>
      <c r="Y55">
        <f t="shared" si="9"/>
        <v>0.62654068201404967</v>
      </c>
      <c r="Z55">
        <f t="shared" si="9"/>
        <v>0.6232833324384317</v>
      </c>
      <c r="AA55">
        <f t="shared" si="9"/>
        <v>0.61935101316314878</v>
      </c>
      <c r="AB55">
        <f t="shared" si="9"/>
        <v>0.61514325231839928</v>
      </c>
    </row>
    <row r="56" spans="6:28" x14ac:dyDescent="0.2">
      <c r="F56" t="s">
        <v>62</v>
      </c>
      <c r="H56">
        <v>2015</v>
      </c>
      <c r="I56">
        <v>2016</v>
      </c>
      <c r="J56">
        <v>2017</v>
      </c>
      <c r="K56">
        <v>2018</v>
      </c>
      <c r="L56">
        <v>2019</v>
      </c>
      <c r="M56">
        <v>2020</v>
      </c>
      <c r="N56">
        <v>2021</v>
      </c>
      <c r="O56">
        <v>2022</v>
      </c>
      <c r="P56">
        <v>2023</v>
      </c>
      <c r="Q56">
        <v>2024</v>
      </c>
      <c r="R56">
        <v>2025</v>
      </c>
      <c r="S56">
        <v>2026</v>
      </c>
      <c r="T56">
        <v>2027</v>
      </c>
    </row>
    <row r="57" spans="6:28" x14ac:dyDescent="0.2">
      <c r="G57" t="s">
        <v>56</v>
      </c>
      <c r="H57" s="2">
        <f>+M41/M$54*100</f>
        <v>0.38641469010391638</v>
      </c>
      <c r="I57" s="2">
        <f t="shared" ref="I57:T57" si="10">+N41/N$54*100</f>
        <v>0.24832353999101509</v>
      </c>
      <c r="J57" s="2">
        <f t="shared" si="10"/>
        <v>0.23022809354540977</v>
      </c>
      <c r="K57" s="2">
        <f t="shared" si="10"/>
        <v>2.7724394540917244E-2</v>
      </c>
      <c r="L57" s="2">
        <f t="shared" si="10"/>
        <v>0.11651509872528905</v>
      </c>
      <c r="M57" s="2">
        <f t="shared" si="10"/>
        <v>0.28917164808397522</v>
      </c>
      <c r="N57" s="2">
        <f t="shared" si="10"/>
        <v>0.35925991760618542</v>
      </c>
      <c r="O57" s="2">
        <f t="shared" si="10"/>
        <v>0.43297500971492159</v>
      </c>
      <c r="P57" s="2">
        <f t="shared" si="10"/>
        <v>0.24628999868870136</v>
      </c>
      <c r="Q57" s="2">
        <f t="shared" si="10"/>
        <v>0.38152109485796692</v>
      </c>
      <c r="R57" s="2">
        <f t="shared" si="10"/>
        <v>0.54694818847278392</v>
      </c>
      <c r="S57" s="2">
        <f t="shared" si="10"/>
        <v>0.46375397224185749</v>
      </c>
      <c r="T57" s="2">
        <f t="shared" si="10"/>
        <v>0.43261293520183614</v>
      </c>
      <c r="U57" s="2"/>
      <c r="V57" s="2"/>
      <c r="W57" s="2"/>
    </row>
    <row r="58" spans="6:28" x14ac:dyDescent="0.2">
      <c r="G58" t="s">
        <v>57</v>
      </c>
      <c r="H58" s="2">
        <f t="shared" ref="H58:T58" si="11">+M42/M$54*100</f>
        <v>-0.53863746009413993</v>
      </c>
      <c r="I58" s="2">
        <f t="shared" si="11"/>
        <v>-0.51422233922910909</v>
      </c>
      <c r="J58" s="2">
        <f t="shared" si="11"/>
        <v>-0.4485748087127977</v>
      </c>
      <c r="K58" s="2">
        <f t="shared" si="11"/>
        <v>-0.50436545758963258</v>
      </c>
      <c r="L58" s="2">
        <f t="shared" si="11"/>
        <v>-0.50039221239845422</v>
      </c>
      <c r="M58" s="2">
        <f t="shared" si="11"/>
        <v>-0.689702433709524</v>
      </c>
      <c r="N58" s="2">
        <f t="shared" si="11"/>
        <v>-0.87414184987206001</v>
      </c>
      <c r="O58" s="2">
        <f t="shared" si="11"/>
        <v>-0.96984081903363517</v>
      </c>
      <c r="P58" s="2">
        <f t="shared" si="11"/>
        <v>-0.86778085690408202</v>
      </c>
      <c r="Q58" s="2">
        <f t="shared" si="11"/>
        <v>-1.0667532093044856</v>
      </c>
      <c r="R58" s="2">
        <f t="shared" si="11"/>
        <v>-1.0419808770497541</v>
      </c>
      <c r="S58" s="2">
        <f t="shared" si="11"/>
        <v>-0.93310168830727269</v>
      </c>
      <c r="T58" s="2">
        <f t="shared" si="11"/>
        <v>-0.91283626286365394</v>
      </c>
      <c r="U58" s="2"/>
      <c r="V58" s="2"/>
      <c r="W58" s="2"/>
    </row>
    <row r="59" spans="6:28" x14ac:dyDescent="0.2">
      <c r="G59" t="s">
        <v>58</v>
      </c>
      <c r="H59" s="2">
        <f t="shared" ref="H59:T59" si="12">+M43/M$54*100</f>
        <v>0.45022371335151623</v>
      </c>
      <c r="I59" s="2">
        <f t="shared" si="12"/>
        <v>0.52390417603188622</v>
      </c>
      <c r="J59" s="2">
        <f t="shared" si="12"/>
        <v>0.52521012633149811</v>
      </c>
      <c r="K59" s="2">
        <f t="shared" si="12"/>
        <v>0.47339998240556225</v>
      </c>
      <c r="L59" s="2">
        <f t="shared" si="12"/>
        <v>0.36760734427580433</v>
      </c>
      <c r="M59" s="2">
        <f t="shared" si="12"/>
        <v>0.2814192968792934</v>
      </c>
      <c r="N59" s="2">
        <f t="shared" si="12"/>
        <v>0.41822404740423647</v>
      </c>
      <c r="O59" s="2">
        <f t="shared" si="12"/>
        <v>-1.9854152301474762E-2</v>
      </c>
      <c r="P59" s="2">
        <f t="shared" si="12"/>
        <v>0.24732516065325622</v>
      </c>
      <c r="Q59" s="2">
        <f t="shared" si="12"/>
        <v>0.38757349959311638</v>
      </c>
      <c r="R59" s="2">
        <f t="shared" si="12"/>
        <v>0.34929853092970437</v>
      </c>
      <c r="S59" s="2">
        <f t="shared" si="12"/>
        <v>0.339344351727491</v>
      </c>
      <c r="T59" s="2">
        <f t="shared" si="12"/>
        <v>0.32793889568070439</v>
      </c>
      <c r="U59" s="2"/>
      <c r="V59" s="2"/>
      <c r="W59" s="2"/>
    </row>
    <row r="60" spans="6:28" x14ac:dyDescent="0.2">
      <c r="G60" t="s">
        <v>74</v>
      </c>
      <c r="H60" s="2">
        <f t="shared" ref="H60:T60" si="13">+M44/M$54*100</f>
        <v>0.31855982637594715</v>
      </c>
      <c r="I60" s="2">
        <f t="shared" si="13"/>
        <v>0.38377321556187843</v>
      </c>
      <c r="J60" s="2">
        <f t="shared" si="13"/>
        <v>0.34015860377196738</v>
      </c>
      <c r="K60" s="2">
        <f t="shared" si="13"/>
        <v>0.29330343680583815</v>
      </c>
      <c r="L60" s="2">
        <f t="shared" si="13"/>
        <v>0.26721935726213725</v>
      </c>
      <c r="M60" s="2">
        <f t="shared" si="13"/>
        <v>0.26244573397735371</v>
      </c>
      <c r="N60" s="2">
        <f t="shared" si="13"/>
        <v>0.28651733322256817</v>
      </c>
      <c r="O60" s="2">
        <f t="shared" si="13"/>
        <v>0.11302345576056692</v>
      </c>
      <c r="P60" s="2">
        <f t="shared" si="13"/>
        <v>0.17645443786043824</v>
      </c>
      <c r="Q60" s="2">
        <f t="shared" si="13"/>
        <v>0.26343305356373692</v>
      </c>
      <c r="R60" s="2">
        <f t="shared" si="13"/>
        <v>0.21865586010831836</v>
      </c>
      <c r="S60" s="2">
        <f t="shared" si="13"/>
        <v>0.19251687027985886</v>
      </c>
      <c r="T60" s="2">
        <f t="shared" si="13"/>
        <v>0.1932909715083983</v>
      </c>
      <c r="U60" s="2"/>
      <c r="V60" s="2"/>
      <c r="W60" s="2"/>
    </row>
    <row r="61" spans="6:28" x14ac:dyDescent="0.2">
      <c r="G61" t="s">
        <v>73</v>
      </c>
      <c r="H61" s="2">
        <f t="shared" ref="H61:T61" si="14">+M45/M$54*100</f>
        <v>-0.37385385875596366</v>
      </c>
      <c r="I61" s="2">
        <f t="shared" si="14"/>
        <v>-0.27258004533202107</v>
      </c>
      <c r="J61" s="2">
        <f t="shared" si="14"/>
        <v>-6.9324920385186062E-2</v>
      </c>
      <c r="K61" s="2">
        <f t="shared" si="14"/>
        <v>0.14245704083179117</v>
      </c>
      <c r="L61" s="2">
        <f t="shared" si="14"/>
        <v>0.19834739675820828</v>
      </c>
      <c r="M61" s="2">
        <f t="shared" si="14"/>
        <v>0.19909399871678896</v>
      </c>
      <c r="N61" s="2">
        <f t="shared" si="14"/>
        <v>0.655839778176451</v>
      </c>
      <c r="O61" s="2">
        <f t="shared" si="14"/>
        <v>0.86523518791714449</v>
      </c>
      <c r="P61" s="2">
        <f t="shared" si="14"/>
        <v>0.46634934853573268</v>
      </c>
      <c r="Q61" s="2">
        <f t="shared" si="14"/>
        <v>0.4796501503066341</v>
      </c>
      <c r="R61" s="2">
        <f t="shared" si="14"/>
        <v>0.28942419636296352</v>
      </c>
      <c r="S61" s="2">
        <f t="shared" si="14"/>
        <v>0.23864320713244172</v>
      </c>
      <c r="T61" s="2">
        <f t="shared" si="14"/>
        <v>0.23950791164959864</v>
      </c>
      <c r="U61" s="2"/>
      <c r="V61" s="2"/>
      <c r="W61" s="2"/>
    </row>
    <row r="62" spans="6:28" x14ac:dyDescent="0.2">
      <c r="G62" t="s">
        <v>63</v>
      </c>
      <c r="H62" s="2">
        <f t="shared" ref="H62:T62" si="15">+M46/M$54*100</f>
        <v>0.24270691098127617</v>
      </c>
      <c r="I62" s="2">
        <f t="shared" si="15"/>
        <v>0.36919854702364963</v>
      </c>
      <c r="J62" s="2">
        <f t="shared" si="15"/>
        <v>0.57769709455089147</v>
      </c>
      <c r="K62" s="2">
        <f t="shared" si="15"/>
        <v>0.43251939699447617</v>
      </c>
      <c r="L62" s="2">
        <f t="shared" si="15"/>
        <v>0.44929698462298467</v>
      </c>
      <c r="M62" s="2">
        <f t="shared" si="15"/>
        <v>0.34242824394788723</v>
      </c>
      <c r="N62" s="2">
        <f t="shared" si="15"/>
        <v>0.84569922653738094</v>
      </c>
      <c r="O62" s="2">
        <f t="shared" si="15"/>
        <v>0.42153868205752298</v>
      </c>
      <c r="P62" s="2">
        <f t="shared" si="15"/>
        <v>0.26863808883404638</v>
      </c>
      <c r="Q62" s="2">
        <f t="shared" si="15"/>
        <v>0.44542458901696885</v>
      </c>
      <c r="R62" s="2">
        <f t="shared" si="15"/>
        <v>0.36234589882401624</v>
      </c>
      <c r="S62" s="2">
        <f t="shared" si="15"/>
        <v>0.30115671307437647</v>
      </c>
      <c r="T62" s="2">
        <f t="shared" si="15"/>
        <v>0.28051445117688351</v>
      </c>
      <c r="U62" s="2"/>
      <c r="V62" s="2"/>
      <c r="W62" s="2"/>
    </row>
    <row r="64" spans="6:28" x14ac:dyDescent="0.2">
      <c r="G64" t="s">
        <v>64</v>
      </c>
      <c r="H64">
        <v>-0.28999999999999998</v>
      </c>
      <c r="I64">
        <v>-0.43</v>
      </c>
      <c r="J64">
        <v>-0.27</v>
      </c>
      <c r="K64">
        <v>-0.24</v>
      </c>
      <c r="L64">
        <v>-0.17</v>
      </c>
      <c r="M64">
        <v>-0.15</v>
      </c>
      <c r="N64">
        <v>-0.27</v>
      </c>
      <c r="O64">
        <v>-0.22</v>
      </c>
      <c r="P64">
        <v>-0.48</v>
      </c>
      <c r="Q64">
        <v>-0.38</v>
      </c>
      <c r="R64">
        <v>-0.4</v>
      </c>
      <c r="S64">
        <v>-0.51</v>
      </c>
      <c r="T64">
        <v>-0.54</v>
      </c>
      <c r="U64">
        <v>-0.62</v>
      </c>
      <c r="V64">
        <v>-0.69</v>
      </c>
      <c r="W64">
        <v>-0.5</v>
      </c>
      <c r="X64">
        <v>-0.47</v>
      </c>
      <c r="Y64">
        <v>-0.48</v>
      </c>
      <c r="Z64">
        <v>-0.5</v>
      </c>
      <c r="AA64">
        <v>-0.52</v>
      </c>
      <c r="AB64">
        <v>-0.49</v>
      </c>
    </row>
    <row r="65" spans="7:28" x14ac:dyDescent="0.2">
      <c r="G65" t="s">
        <v>65</v>
      </c>
      <c r="H65">
        <v>0.31</v>
      </c>
      <c r="I65">
        <v>0.13</v>
      </c>
      <c r="J65">
        <v>0.31</v>
      </c>
      <c r="K65">
        <v>0.49</v>
      </c>
      <c r="L65">
        <v>0.55000000000000004</v>
      </c>
      <c r="M65">
        <v>0.77</v>
      </c>
      <c r="N65">
        <v>0.91</v>
      </c>
      <c r="O65">
        <v>0.87</v>
      </c>
      <c r="P65">
        <v>0.77</v>
      </c>
      <c r="Q65">
        <v>0.63</v>
      </c>
      <c r="R65">
        <v>0.54</v>
      </c>
      <c r="S65">
        <v>0.7</v>
      </c>
      <c r="T65">
        <v>0.09</v>
      </c>
      <c r="U65">
        <v>0.42</v>
      </c>
      <c r="V65">
        <v>0.65</v>
      </c>
      <c r="W65">
        <v>0.56999999999999995</v>
      </c>
      <c r="X65">
        <v>0.53</v>
      </c>
      <c r="Y65">
        <v>0.52</v>
      </c>
      <c r="Z65">
        <v>0.51</v>
      </c>
      <c r="AA65">
        <v>0.5</v>
      </c>
      <c r="AB65">
        <v>0.49</v>
      </c>
    </row>
    <row r="67" spans="7:28" x14ac:dyDescent="0.2">
      <c r="H67" t="s">
        <v>66</v>
      </c>
    </row>
    <row r="68" spans="7:28" x14ac:dyDescent="0.2">
      <c r="G68" t="s">
        <v>56</v>
      </c>
      <c r="H68">
        <v>-0.75053305199999998</v>
      </c>
    </row>
    <row r="69" spans="7:28" x14ac:dyDescent="0.2">
      <c r="G69" t="s">
        <v>58</v>
      </c>
      <c r="H69">
        <v>0.18095191499999999</v>
      </c>
    </row>
    <row r="70" spans="7:28" x14ac:dyDescent="0.2">
      <c r="G70" t="s">
        <v>67</v>
      </c>
      <c r="H70">
        <v>0.31964541200000002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WEO global imbalances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Bayoumi</dc:creator>
  <cp:lastModifiedBy>Stefan Bayoumi</cp:lastModifiedBy>
  <dcterms:created xsi:type="dcterms:W3CDTF">2025-12-05T17:55:40Z</dcterms:created>
  <dcterms:modified xsi:type="dcterms:W3CDTF">2026-01-23T21:43:37Z</dcterms:modified>
</cp:coreProperties>
</file>